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аблица 1" sheetId="1" r:id="rId1"/>
    <sheet name="Таблица 2" sheetId="2" r:id="rId2"/>
    <sheet name="Таблица 3.1" sheetId="3" r:id="rId3"/>
    <sheet name="Таблица 3.2" sheetId="4" r:id="rId4"/>
    <sheet name="раздел 4" sheetId="5" r:id="rId5"/>
  </sheets>
  <definedNames>
    <definedName name="_xlnm.Print_Area" localSheetId="4">'раздел 4'!$A$1:$H$21</definedName>
    <definedName name="_xlnm.Print_Area" localSheetId="0">'Таблица 1'!$A$1:$D$65</definedName>
    <definedName name="_xlnm.Print_Area" localSheetId="0">'Таблица 1'!$A$1:$D$65</definedName>
  </definedNames>
  <calcPr fullCalcOnLoad="1"/>
</workbook>
</file>

<file path=xl/sharedStrings.xml><?xml version="1.0" encoding="utf-8"?>
<sst xmlns="http://schemas.openxmlformats.org/spreadsheetml/2006/main" count="391" uniqueCount="272">
  <si>
    <t>"Утверждаю</t>
  </si>
  <si>
    <t>Начальник управления образования МО "Барышский район"</t>
  </si>
  <si>
    <t>(должность лица, утверждающего документ)</t>
  </si>
  <si>
    <t>С.Ю.Пантюхина</t>
  </si>
  <si>
    <t>(подпись, расшифровка подписи)</t>
  </si>
  <si>
    <t>«01» октября 2019  г.</t>
  </si>
  <si>
    <t>План финансово-хозяйственной деятельности</t>
  </si>
  <si>
    <t>на 2019г. и плановый период 2020 и 2021 годы</t>
  </si>
  <si>
    <t xml:space="preserve">МБОУ СОШ №3 МО "Барышский район" </t>
  </si>
  <si>
    <t>(наименование учреждения)</t>
  </si>
  <si>
    <t>Управление образования МО "Барышский район"</t>
  </si>
  <si>
    <t>(наименование органа, осуществляющего функции и полномочия учредителя)</t>
  </si>
  <si>
    <t>Коды</t>
  </si>
  <si>
    <t>Дата</t>
  </si>
  <si>
    <t>по ОКПО</t>
  </si>
  <si>
    <t>г. Барыш, ул. Степана Разина, дом 25а</t>
  </si>
  <si>
    <t>(адрес фактического местонахождения учрежденяи (подразделения)</t>
  </si>
  <si>
    <t>ИНН</t>
  </si>
  <si>
    <t>КПП</t>
  </si>
  <si>
    <t>по ОКЕИ</t>
  </si>
  <si>
    <t>код по Сводному реестру</t>
  </si>
  <si>
    <t>Раздел 1. Сведения о деятельности государственного (муниципального) учреждения (подразделения)</t>
  </si>
  <si>
    <t>1.1. Цели деятельности учреждения:</t>
  </si>
  <si>
    <t>формирование общей культуры личности обучающихся на основе усвоения образовательного минимума содержания образовательных программ, их адаптация к жизни в обществе; создание благоприятных условий для разностороннего развития личности; создание условий для обучения, воспитания, социальной адаптации и интеграции детей с ограниченными возможностями здоровья, детей-инвалидов; создание основ знаний, умений и навыков для продолжения образования; создание основы для осознанного выбора и последующего освоения профессиональных образовательных программ; воспитание гражданственности, трудолюбия, уважение к правам и свободам человека, любви к окружающей природе, Родине, семье; формирование здорового образа жизни.</t>
  </si>
  <si>
    <r>
      <t xml:space="preserve">1.2. Основные виды деятельности учреждения: </t>
    </r>
    <r>
      <rPr>
        <sz val="11"/>
        <color indexed="8"/>
        <rFont val="Times New Roman"/>
        <family val="1"/>
      </rPr>
      <t>реализация общеобразовательных программ начального общего, основного общего и среднего (полного) общего образования,реализация основной общеобразовательной программы дошкольного образования.</t>
    </r>
  </si>
  <si>
    <r>
      <t>1.3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Перечень услуг (работ), относящихся в соответствии с уставом к основным видам деятельности учреждения: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получение общедоступного и бесплатного начального общего, основного общего и среднего (полного) общего образования,реализация основной общеобразовательной программы дошкольного образования.</t>
    </r>
  </si>
  <si>
    <r>
      <t xml:space="preserve">1.4. </t>
    </r>
    <r>
      <rPr>
        <sz val="11"/>
        <color indexed="8"/>
        <rFont val="Times New Roman"/>
        <family val="1"/>
      </rPr>
      <t>Общая балансовая стоимость недвижимого имущества-28 317 211,0 руб</t>
    </r>
  </si>
  <si>
    <r>
      <t>1.5.</t>
    </r>
    <r>
      <rPr>
        <sz val="11"/>
        <color indexed="8"/>
        <rFont val="Times New Roman"/>
        <family val="1"/>
      </rPr>
      <t xml:space="preserve"> Общая балансовая стоимость движимого имущества-9 242 972,63  руб, в т.ч балансовая стоимость особо ценного движимого имущества-                5 764 640,09 руб.</t>
    </r>
  </si>
  <si>
    <t>Раздел 2.</t>
  </si>
  <si>
    <t>Таблица 1</t>
  </si>
  <si>
    <t>Показатели финансового состояния учреждения (подразделения)</t>
  </si>
  <si>
    <t>На 01 октября 2019 г.</t>
  </si>
  <si>
    <t>(последнюю отчетную дату)</t>
  </si>
  <si>
    <t>№ п/п</t>
  </si>
  <si>
    <t>Наименование показателя</t>
  </si>
  <si>
    <t>Код строки</t>
  </si>
  <si>
    <t>Сумма, руб.</t>
  </si>
  <si>
    <t>Нефинансовые активы, всего:</t>
  </si>
  <si>
    <t>100</t>
  </si>
  <si>
    <t xml:space="preserve">из них:
недвижимое имущество, балансовая стоимость из них:
</t>
  </si>
  <si>
    <t>111</t>
  </si>
  <si>
    <t>недвижимое имущество остаточная стоимость</t>
  </si>
  <si>
    <t>112</t>
  </si>
  <si>
    <t>особо ценное движимое имущество, балансовая стоимость</t>
  </si>
  <si>
    <t>113</t>
  </si>
  <si>
    <t>особо ценное движимое имущество,остаточная стоимость</t>
  </si>
  <si>
    <t>114</t>
  </si>
  <si>
    <t>Финансовые активы, всего:</t>
  </si>
  <si>
    <t>200</t>
  </si>
  <si>
    <t xml:space="preserve">из них:
денежные средства учреждения, всего:из них:
</t>
  </si>
  <si>
    <t>220</t>
  </si>
  <si>
    <t xml:space="preserve">из них:
денежные средства учреждения на счетах из них:
</t>
  </si>
  <si>
    <t>221</t>
  </si>
  <si>
    <t>денежные средства учреждения, размещенные на депозиты в кредитной организации</t>
  </si>
  <si>
    <t>222</t>
  </si>
  <si>
    <t>финансовые вложения</t>
  </si>
  <si>
    <t>230</t>
  </si>
  <si>
    <t>дебиторская задолженность по доходам</t>
  </si>
  <si>
    <t>240</t>
  </si>
  <si>
    <t>дебиторская задолженность по расходам</t>
  </si>
  <si>
    <t>250</t>
  </si>
  <si>
    <t>Кредиторская задолженность, всего:</t>
  </si>
  <si>
    <t>300</t>
  </si>
  <si>
    <t xml:space="preserve">из них:
долговые обязательства из них:
</t>
  </si>
  <si>
    <t>310</t>
  </si>
  <si>
    <t>кредиторская задолженность по налогам и сборам:</t>
  </si>
  <si>
    <t>320</t>
  </si>
  <si>
    <t>из них:
просроченная кредиторская задолженность по налогам и сборам</t>
  </si>
  <si>
    <t>321</t>
  </si>
  <si>
    <t>кредиторская задолженность по заработной плате</t>
  </si>
  <si>
    <t>330</t>
  </si>
  <si>
    <t>Справочно:</t>
  </si>
  <si>
    <t>недвижимое имущество, полученное в пользование</t>
  </si>
  <si>
    <t>001</t>
  </si>
  <si>
    <t>недвижимое имущество, переданное в возмездное пользование (аренду), безвозмездное пользование</t>
  </si>
  <si>
    <t>002</t>
  </si>
  <si>
    <t>Таблица 2</t>
  </si>
  <si>
    <t xml:space="preserve">Показатели по поступлениям  и выплатам учреждения (подразделения)
на  2019 год и на плановый период 2020 и 2021 годов </t>
  </si>
  <si>
    <t>Вид документа:</t>
  </si>
  <si>
    <t>02</t>
  </si>
  <si>
    <t>(проект - 00;  первичный - 01;  измененный - 02)</t>
  </si>
  <si>
    <t>Дата  формирования (изменения):</t>
  </si>
  <si>
    <t>Код по бюджетной классификации Российской Федерации</t>
  </si>
  <si>
    <t>Сумма, руб. (с точностью до двух знаков после запятой - 0,00)</t>
  </si>
  <si>
    <t>На 2018 г.
текущий  финансовый год</t>
  </si>
  <si>
    <t>На 2019 г.
очередной финансовый год</t>
  </si>
  <si>
    <t xml:space="preserve">На 2020 г.
первый год планового периода   </t>
  </si>
  <si>
    <t>На 2021 г.
второй год планового периода</t>
  </si>
  <si>
    <t>за пределами  планового периода</t>
  </si>
  <si>
    <t>Всего</t>
  </si>
  <si>
    <t>Остаток средств на начало года,всего</t>
  </si>
  <si>
    <t>0001</t>
  </si>
  <si>
    <t>х</t>
  </si>
  <si>
    <t>из них средств во временном распоряжении</t>
  </si>
  <si>
    <t>0011</t>
  </si>
  <si>
    <t>1. Поступления от доходов, всего:</t>
  </si>
  <si>
    <t>в том числе:</t>
  </si>
  <si>
    <t>1.1 доходы от собственности</t>
  </si>
  <si>
    <t>доходы от размещения временно свободных средств автономными учреждениями</t>
  </si>
  <si>
    <t>доходы по остаткам средств на счетах автономных учреждений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</si>
  <si>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бюджетным и автономным учреждениям</t>
  </si>
  <si>
    <t>проценты, полученные от предоставления займов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</si>
  <si>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</si>
  <si>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плата по соглашениям об установлении сервитута</t>
  </si>
  <si>
    <t>доходы от распоряжения правами на результаты интеллектуальной деятельности</t>
  </si>
  <si>
    <t>плата за пользование чужими деньгами</t>
  </si>
  <si>
    <t>прочие поступления от использования имущества, находящегося в оперативном управлении бюджетных и автономных учреждений</t>
  </si>
  <si>
    <t>1.2 доходы от оказания услуг, работ, компенсации затрат учреждений</t>
  </si>
  <si>
    <t>субсидии на финансовое обеспечение выполнения государственного  задания за счет средств федерального бюджета (бюджета субъекта Российской Федерации, местного бюджета)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</si>
  <si>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</si>
  <si>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оказания услуг, выполнения работ, реализации готовой продукции за плату</t>
  </si>
  <si>
    <t>доходы от оказания услуг  в рамках обязательного медицинского страхования</t>
  </si>
  <si>
    <t>доходы медицинских учреждений государственной и муниципальной систем здравоохранения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</si>
  <si>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доходы, поступающие в порядке возмещения расходов, понесенных в связи с эксплуатацией имущества,находящегося в оперативном управлении  бюджетных и автономных учреждений</t>
  </si>
  <si>
    <t>прочие поступления в виде компенсации расходов учреждения</t>
  </si>
  <si>
    <t>возмещение расходов по решению судов (возмещение судебных издержек)</t>
  </si>
  <si>
    <t>1.4 доходы от штрафов, пеней, иных сумм принудительного изъятия</t>
  </si>
  <si>
    <t>из них:</t>
  </si>
  <si>
    <t>доходы от удержанных  сумм задатков и залогов поступивших в обеспечение заявок на участие в конкурсе (аукционе), а также в обеспечение исполнения контрактов (договоров) в соответствии с законодательством Российской Федерации</t>
  </si>
  <si>
    <t>поступления от возмещения ущерба, в том числе при возникновении страховых случаев</t>
  </si>
  <si>
    <t>1.5 безвозмездные поступления от наднациональных организаций, правительств иностранных государств, международных финансовых организаций</t>
  </si>
  <si>
    <t>1.6 субсидии, предоставляемые в соответствии с абзацем вторым пункта 1 статьи 78.1 Бюджетного кодекса Российской Федерации</t>
  </si>
  <si>
    <t>1.7 субсидии на осуществление капитальных вложений</t>
  </si>
  <si>
    <t>1.8 иные субсидии, предоставленные из бюджетов бюджетной системы Российской Федерации</t>
  </si>
  <si>
    <t xml:space="preserve">из них:
гранты в форме субсидий из бюджетов бюджетной системы Российской Федерации из них:
</t>
  </si>
  <si>
    <t>1.9 прочие доходы, всего</t>
  </si>
  <si>
    <t>гранты, за исключением грантов в виде субсидий</t>
  </si>
  <si>
    <t>пожертвования</t>
  </si>
  <si>
    <t>прочие безвозмездные поступления</t>
  </si>
  <si>
    <t>1.10 доходы от операций с активами,всего</t>
  </si>
  <si>
    <t>X</t>
  </si>
  <si>
    <t>доходы от реализации имущества, находящегося в оперативном управлении  федеральных бюджетных и автономных учреждений, за исключением финансовых активов</t>
  </si>
  <si>
    <t>доходы от реализации имущества, в части финансовых активов (в том числе ценных бумаг)</t>
  </si>
  <si>
    <t>1.11 Прочие поступления, всего</t>
  </si>
  <si>
    <t xml:space="preserve">из них:
увеличение остатков денежных средств за счет возврата залоговых платежей, задатков из них:
</t>
  </si>
  <si>
    <t>увеличение остатков денежных средств за счет возврата ранее выплаченных авансов</t>
  </si>
  <si>
    <t>увеличение остатков денежных средств за счет возврата ранее  предоставленных кредитов, займов (ссуд)</t>
  </si>
  <si>
    <t>увеличение остатков денежных средств за счет  поступления  в рамках расчетов между головным учреждением и обособленными подразделениями (филиалами)*</t>
  </si>
  <si>
    <t>прочие поступления денежных средств</t>
  </si>
  <si>
    <t>2.Выплаты, уменьшающие доход, всего**</t>
  </si>
  <si>
    <t>Х</t>
  </si>
  <si>
    <t>налог на прибыль**</t>
  </si>
  <si>
    <t>налог на добавленную стоимость**</t>
  </si>
  <si>
    <t>прочие налоги, уменьшающие доход**</t>
  </si>
  <si>
    <t>3.Выплаты по расходам, всего:</t>
  </si>
  <si>
    <t>3.1. на выплаты персоналу всего:</t>
  </si>
  <si>
    <t xml:space="preserve">из них:
оплата труда из них:
</t>
  </si>
  <si>
    <t>денежное довольствие военнослужащих и сотрудников, имеющих специальные звания</t>
  </si>
  <si>
    <t>прочие выплаты персоналу, в том числе компенсационного характера</t>
  </si>
  <si>
    <t>выплаты военнослужащим и сотрудникам, имеющим специальные звания, зависящие от размера денежного довольствия</t>
  </si>
  <si>
    <t>иные выплаты, за исключением фонда оплаты труда учреждения, лицам, привлекаемым согласно законодательству для выполнения отдельных полномочий</t>
  </si>
  <si>
    <t>иные выплаты военнослужащим и сотрудникам, имеющим специальные звания</t>
  </si>
  <si>
    <t>начисления на выплаты по оплате труда</t>
  </si>
  <si>
    <t>3.2 социальные и иные выплаты населению, всего</t>
  </si>
  <si>
    <t>выплата пособий, компенсаций  гражданам, кроме публичных нормативных обязательств</t>
  </si>
  <si>
    <t>выплата стипендий, осуществление  иных расходов на социальную поддержку обучающихся за счет средств стипендиального фонда</t>
  </si>
  <si>
    <t>на премирование физических лиц  (за исключением индивидуальных предпринимателей, а также физических лиц - производителей товаров, работ, услуг)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</si>
  <si>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</si>
  <si>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иные социальные выплаты гражданам, кроме публичных нормативных обязательств</t>
  </si>
  <si>
    <t>уплату налогов, сборов и иных платежей в бюджеты, всего</t>
  </si>
  <si>
    <t>налог на имущество организаций</t>
  </si>
  <si>
    <t>земельный налог</t>
  </si>
  <si>
    <t>водный налог</t>
  </si>
  <si>
    <t>сбор за пользование объектами животного мира, за исключением объектов животного мира, относящихся к объектам водных биологических ресурсов</t>
  </si>
  <si>
    <t>транспортный налог</t>
  </si>
  <si>
    <t xml:space="preserve"> налог на добычу полезных ископаемых</t>
  </si>
  <si>
    <t>государственная пошлина</t>
  </si>
  <si>
    <t>иные налоги (включаемые в состав расходов) в бюджеты бюджетной системы Российской Федерации</t>
  </si>
  <si>
    <t>уплата иных платежей в бюджеты бюджетной системы Российской Федерации</t>
  </si>
  <si>
    <t>уплата штрафов (в том числе административных), пеней</t>
  </si>
  <si>
    <t>безвозмездные перечисления организациям</t>
  </si>
  <si>
    <t>взносы в международные организации</t>
  </si>
  <si>
    <t>гранты, предоставляемые другим организациям и физическим лицам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</si>
  <si>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</si>
  <si>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расходы (кроме расходов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</si>
  <si>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</si>
  <si>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</t>
  </si>
  <si>
    <t>расходы на закупку научно-исследовательских и опытно-конструкторских работ</t>
  </si>
  <si>
    <t xml:space="preserve">закупка товаров, работ, услуг в сфере
информационно-коммуникационных технологий закупка товаров, работ, в сфере услуг
</t>
  </si>
  <si>
    <t>закупка товаров, работ, услуг в целях капитального ремонта государственного имущества, всего</t>
  </si>
  <si>
    <t>прочая закупка товаров, работ и услуг для обеспечения государственных нужд, всего</t>
  </si>
  <si>
    <t>расходы на закупку услуг связи</t>
  </si>
  <si>
    <t>услуги телефонно-телеграфной, факсимильной, сотовой, пейджинговой связи, радиосвязи, интернет-провайдеров</t>
  </si>
  <si>
    <t>пересылка почтовой корреспонденции, услуги фельдъегерской и специальной связи</t>
  </si>
  <si>
    <t>прочие услуги связи</t>
  </si>
  <si>
    <t>расходы на закупку транспортных услуг</t>
  </si>
  <si>
    <t>расходы на оплату коммунальных услуг</t>
  </si>
  <si>
    <t>оплата услуг отопления, горячего и холодного водоснабжения, предоставления газа и электроэнергии</t>
  </si>
  <si>
    <t>расходы на оплату энергосервисных договоров (контрактов)</t>
  </si>
  <si>
    <t>расходы арендатора по возмещению арендодателю стоимости коммунальных услуг</t>
  </si>
  <si>
    <t>другие расходы по оплате коммунальных услуг</t>
  </si>
  <si>
    <t>расходы на аренду (пользование имуществом)</t>
  </si>
  <si>
    <t>арендная плата за пользование недвижимым имуществом</t>
  </si>
  <si>
    <t>арендная плата за пользование движимым имуществом</t>
  </si>
  <si>
    <t>расходы на содержание имущества</t>
  </si>
  <si>
    <t>на капитальный ремонт, реставрацию</t>
  </si>
  <si>
    <t>недвижимого имущества</t>
  </si>
  <si>
    <t>на текущий ремонт, техническое обслуживание,технический осмотр</t>
  </si>
  <si>
    <t>дезинфекция, дезинсекция, дератизация, газация,санитарно-гигиеническое обслуживание, мойка, чистка, уборка, вывоз мусора,снега</t>
  </si>
  <si>
    <t>прочие расходы на содержание имущества</t>
  </si>
  <si>
    <t>расходы на оплату прочих услуг и работ</t>
  </si>
  <si>
    <t>научно-исследовательские, опытно-конструкторские, опытно-технологические работы</t>
  </si>
  <si>
    <t>услуги по страхованию имущества, гражданской ответственности и здоровья</t>
  </si>
  <si>
    <t>инкассаторские услуги, банковские услуги</t>
  </si>
  <si>
    <t>услуги по обучению на курсах повышения квалификации, подготовки и переподготовки специалистов;</t>
  </si>
  <si>
    <t>прочие расходы на оплату прочих услуг и работ</t>
  </si>
  <si>
    <t>расходы на приобретение основных средств, за исключение объектов недвижимого имущества</t>
  </si>
  <si>
    <t>расходы на приобретение материальных запасов</t>
  </si>
  <si>
    <t>расходы на приобретение нематериальных активов</t>
  </si>
  <si>
    <t>прочие расходы на увеличение стоимости нефинансовых активов</t>
  </si>
  <si>
    <t>капитальные вложения в объекты государственной собственности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</si>
  <si>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</si>
  <si>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</si>
  <si>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Прочие выплаты, всего</t>
  </si>
  <si>
    <t>из них:
уменьшение остатков средств при перечислении на депозиты***из них:
уменьшение остатков средств при перечислении на депозиты***</t>
  </si>
  <si>
    <t>перечисление средств в целях предоставления займов (микрозаймов)</t>
  </si>
  <si>
    <t>возврат в  бюджет средств субсидии</t>
  </si>
  <si>
    <t>уменьшение остатков денежных средств за счет  поступления  в рамках расчетов между головным учреждением и обособленными подразделениями (филиалами)*</t>
  </si>
  <si>
    <t>прочие выбытия</t>
  </si>
  <si>
    <t>Остаток средств на конец года</t>
  </si>
  <si>
    <t>0002</t>
  </si>
  <si>
    <t>0012</t>
  </si>
  <si>
    <t>___________________________________________________________________</t>
  </si>
  <si>
    <t>* Показатель формируется в случае распределения  показателей Плана между головным учреждением и его обосбленными подразделениями</t>
  </si>
  <si>
    <t>** Показатель отражается со знаком минус</t>
  </si>
  <si>
    <t>*** Показатель формируется только автономными учреждениями</t>
  </si>
  <si>
    <t>Таблица 3.1.</t>
  </si>
  <si>
    <t>Расшифровка показателей по выплатам учреждения  на закупки</t>
  </si>
  <si>
    <t>Коды строк</t>
  </si>
  <si>
    <t>На 2020 г.
1-ый год планового периода</t>
  </si>
  <si>
    <t>на 2021г.
2-ой год планового периода</t>
  </si>
  <si>
    <t>последующие годы за пределами  планового периода</t>
  </si>
  <si>
    <t>Расходы на закупку товаров, работ, услуг, всего</t>
  </si>
  <si>
    <t>за счет субсидий, предоставленных из бюджетов бюджетной системы Российской Федерации</t>
  </si>
  <si>
    <t>за счет субсидий, предоставленных из бюджетов бюджетной системы Российской Федерации  в соответствии с абзацем вторым пункта 1 статьи 78.1 Бюджетного кодекса Российской Федеарции</t>
  </si>
  <si>
    <t>за счет субсидий, предоставленных из бюджетов бюджетной системы Российской Федерации  на осуществление капитальных вложений</t>
  </si>
  <si>
    <t>за счет средств от приносящей доход деятельности</t>
  </si>
  <si>
    <t>Таблица 3.2</t>
  </si>
  <si>
    <t>Показатели выплат по расходам</t>
  </si>
  <si>
    <t>на закупку товаров, работ, услуг учреждения (подразделения)</t>
  </si>
  <si>
    <t>На _01 октября 2019___ г.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</si>
  <si>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</si>
  <si>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</si>
  <si>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</si>
  <si>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</si>
  <si>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</si>
  <si>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</si>
  <si>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</si>
  <si>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</si>
  <si>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</si>
  <si>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</si>
  <si>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 xml:space="preserve"> </t>
  </si>
  <si>
    <t xml:space="preserve"> Справочная информация</t>
  </si>
  <si>
    <t>Таблица 4</t>
  </si>
  <si>
    <t xml:space="preserve">Наименование показателя
</t>
  </si>
  <si>
    <t xml:space="preserve">Код строки </t>
  </si>
  <si>
    <t>Сумма (тыс. руб.)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</si>
  <si>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</si>
  <si>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</si>
  <si>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</si>
  <si>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</si>
  <si>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</si>
  <si>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</si>
  <si>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Директор МБОУ СОШ №3 МО "Барышский район"</t>
  </si>
  <si>
    <t>Е.В.Белоногова</t>
  </si>
  <si>
    <t>(подпись)</t>
  </si>
  <si>
    <t>(расшифровка подписи)</t>
  </si>
  <si>
    <t>Главный бухгалтер муниципального бюджетного учреждения (подразделения)</t>
  </si>
  <si>
    <t>Т.А.Макарова</t>
  </si>
  <si>
    <t>Н.А.Куликова</t>
  </si>
  <si>
    <t>Исполнитель</t>
  </si>
  <si>
    <t>Тел.23-449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</si>
</sst>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#.00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 Cyr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8">
    <xf numFmtId="164" fontId="0" fillId="0" borderId="0" xfId="0" applyAlignment="1">
      <alignment/>
    </xf>
    <xf numFmtId="164" fontId="2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 wrapText="1"/>
      <protection/>
    </xf>
    <xf numFmtId="164" fontId="2" fillId="0" borderId="0" xfId="20" applyFont="1" applyAlignment="1">
      <alignment/>
      <protection/>
    </xf>
    <xf numFmtId="164" fontId="2" fillId="0" borderId="1" xfId="20" applyFont="1" applyBorder="1" applyAlignment="1">
      <alignment horizontal="center" wrapText="1"/>
      <protection/>
    </xf>
    <xf numFmtId="164" fontId="4" fillId="0" borderId="2" xfId="20" applyFont="1" applyBorder="1" applyAlignment="1">
      <alignment horizontal="center" vertical="top" wrapText="1"/>
      <protection/>
    </xf>
    <xf numFmtId="164" fontId="3" fillId="0" borderId="1" xfId="20" applyFont="1" applyBorder="1" applyAlignment="1">
      <alignment horizontal="center" wrapText="1"/>
      <protection/>
    </xf>
    <xf numFmtId="164" fontId="3" fillId="0" borderId="0" xfId="20" applyFont="1" applyAlignment="1">
      <alignment horizontal="right" wrapText="1"/>
      <protection/>
    </xf>
    <xf numFmtId="164" fontId="1" fillId="0" borderId="0" xfId="20" applyAlignment="1">
      <alignment/>
      <protection/>
    </xf>
    <xf numFmtId="164" fontId="5" fillId="0" borderId="0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6" fillId="0" borderId="2" xfId="20" applyFont="1" applyBorder="1" applyAlignment="1">
      <alignment horizontal="center"/>
      <protection/>
    </xf>
    <xf numFmtId="164" fontId="2" fillId="0" borderId="0" xfId="20" applyFont="1" applyAlignment="1">
      <alignment horizontal="center" vertical="center"/>
      <protection/>
    </xf>
    <xf numFmtId="165" fontId="2" fillId="0" borderId="3" xfId="20" applyNumberFormat="1" applyFont="1" applyBorder="1" applyAlignment="1">
      <alignment/>
      <protection/>
    </xf>
    <xf numFmtId="164" fontId="2" fillId="0" borderId="3" xfId="20" applyFont="1" applyBorder="1" applyAlignment="1">
      <alignment/>
      <protection/>
    </xf>
    <xf numFmtId="164" fontId="7" fillId="0" borderId="3" xfId="0" applyFont="1" applyFill="1" applyBorder="1" applyAlignment="1">
      <alignment vertical="top" wrapText="1"/>
    </xf>
    <xf numFmtId="164" fontId="2" fillId="0" borderId="3" xfId="20" applyFont="1" applyFill="1" applyBorder="1" applyAlignment="1">
      <alignment/>
      <protection/>
    </xf>
    <xf numFmtId="164" fontId="2" fillId="0" borderId="0" xfId="20" applyFont="1" applyBorder="1" applyAlignment="1">
      <alignment horizontal="center"/>
      <protection/>
    </xf>
    <xf numFmtId="164" fontId="8" fillId="0" borderId="0" xfId="20" applyFont="1" applyBorder="1" applyAlignment="1">
      <alignment horizontal="left" wrapText="1"/>
      <protection/>
    </xf>
    <xf numFmtId="164" fontId="9" fillId="0" borderId="1" xfId="20" applyFont="1" applyBorder="1" applyAlignment="1">
      <alignment horizontal="justify" wrapText="1"/>
      <protection/>
    </xf>
    <xf numFmtId="164" fontId="8" fillId="2" borderId="0" xfId="20" applyFont="1" applyFill="1" applyBorder="1" applyAlignment="1">
      <alignment horizontal="left" vertical="center" wrapText="1"/>
      <protection/>
    </xf>
    <xf numFmtId="164" fontId="2" fillId="2" borderId="1" xfId="20" applyFont="1" applyFill="1" applyBorder="1" applyAlignment="1">
      <alignment horizontal="left" wrapText="1"/>
      <protection/>
    </xf>
    <xf numFmtId="164" fontId="10" fillId="2" borderId="0" xfId="0" applyFont="1" applyFill="1" applyBorder="1" applyAlignment="1">
      <alignment horizontal="justify" vertical="top" wrapText="1"/>
    </xf>
    <xf numFmtId="164" fontId="2" fillId="0" borderId="0" xfId="20" applyFont="1" applyAlignment="1">
      <alignment wrapText="1"/>
      <protection/>
    </xf>
    <xf numFmtId="164" fontId="8" fillId="2" borderId="1" xfId="20" applyFont="1" applyFill="1" applyBorder="1" applyAlignment="1">
      <alignment horizontal="left" wrapText="1"/>
      <protection/>
    </xf>
    <xf numFmtId="164" fontId="2" fillId="0" borderId="0" xfId="20" applyFont="1" applyAlignment="1">
      <alignment horizontal="left" wrapText="1"/>
      <protection/>
    </xf>
    <xf numFmtId="164" fontId="2" fillId="0" borderId="0" xfId="20" applyFont="1" applyBorder="1" applyAlignment="1">
      <alignment horizontal="center" wrapText="1"/>
      <protection/>
    </xf>
    <xf numFmtId="164" fontId="2" fillId="0" borderId="0" xfId="20" applyFont="1" applyAlignment="1">
      <alignment horizontal="center" wrapText="1"/>
      <protection/>
    </xf>
    <xf numFmtId="164" fontId="2" fillId="0" borderId="0" xfId="20" applyFont="1" applyAlignment="1">
      <alignment horizontal="right"/>
      <protection/>
    </xf>
    <xf numFmtId="164" fontId="11" fillId="0" borderId="0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 vertical="top"/>
      <protection/>
    </xf>
    <xf numFmtId="164" fontId="11" fillId="0" borderId="0" xfId="20" applyFont="1" applyAlignment="1">
      <alignment horizontal="center"/>
      <protection/>
    </xf>
    <xf numFmtId="164" fontId="11" fillId="0" borderId="0" xfId="20" applyFont="1">
      <alignment/>
      <protection/>
    </xf>
    <xf numFmtId="164" fontId="11" fillId="0" borderId="3" xfId="20" applyFont="1" applyBorder="1" applyAlignment="1">
      <alignment horizontal="center" vertical="center" wrapText="1"/>
      <protection/>
    </xf>
    <xf numFmtId="164" fontId="11" fillId="0" borderId="3" xfId="20" applyFont="1" applyBorder="1" applyAlignment="1">
      <alignment horizontal="center" vertical="center"/>
      <protection/>
    </xf>
    <xf numFmtId="164" fontId="3" fillId="0" borderId="0" xfId="20" applyFont="1" applyAlignment="1">
      <alignment horizontal="center" vertical="center"/>
      <protection/>
    </xf>
    <xf numFmtId="164" fontId="5" fillId="0" borderId="3" xfId="20" applyFont="1" applyBorder="1" applyAlignment="1">
      <alignment horizontal="center"/>
      <protection/>
    </xf>
    <xf numFmtId="164" fontId="5" fillId="0" borderId="3" xfId="20" applyFont="1" applyBorder="1">
      <alignment/>
      <protection/>
    </xf>
    <xf numFmtId="166" fontId="5" fillId="0" borderId="3" xfId="20" applyNumberFormat="1" applyFont="1" applyBorder="1" applyAlignment="1">
      <alignment horizontal="center" vertical="center"/>
      <protection/>
    </xf>
    <xf numFmtId="167" fontId="5" fillId="0" borderId="3" xfId="20" applyNumberFormat="1" applyFont="1" applyBorder="1" applyAlignment="1">
      <alignment horizontal="center"/>
      <protection/>
    </xf>
    <xf numFmtId="164" fontId="11" fillId="0" borderId="3" xfId="20" applyFont="1" applyBorder="1" applyAlignment="1">
      <alignment horizontal="center"/>
      <protection/>
    </xf>
    <xf numFmtId="164" fontId="11" fillId="0" borderId="3" xfId="20" applyFont="1" applyBorder="1" applyAlignment="1">
      <alignment horizontal="left" wrapText="1" indent="1"/>
      <protection/>
    </xf>
    <xf numFmtId="166" fontId="11" fillId="0" borderId="3" xfId="20" applyNumberFormat="1" applyFont="1" applyBorder="1" applyAlignment="1">
      <alignment horizontal="center" vertical="center"/>
      <protection/>
    </xf>
    <xf numFmtId="167" fontId="11" fillId="0" borderId="3" xfId="20" applyNumberFormat="1" applyFont="1" applyBorder="1" applyAlignment="1">
      <alignment horizontal="center"/>
      <protection/>
    </xf>
    <xf numFmtId="164" fontId="11" fillId="0" borderId="3" xfId="20" applyFont="1" applyBorder="1" applyAlignment="1">
      <alignment horizontal="left" indent="1"/>
      <protection/>
    </xf>
    <xf numFmtId="164" fontId="11" fillId="0" borderId="3" xfId="20" applyFont="1" applyBorder="1" applyAlignment="1">
      <alignment horizontal="left" wrapText="1" indent="3"/>
      <protection/>
    </xf>
    <xf numFmtId="164" fontId="11" fillId="0" borderId="3" xfId="20" applyFont="1" applyBorder="1">
      <alignment/>
      <protection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1" fillId="0" borderId="0" xfId="20" applyFont="1" applyBorder="1" applyAlignment="1">
      <alignment horizontal="right" vertical="center"/>
      <protection/>
    </xf>
    <xf numFmtId="164" fontId="11" fillId="0" borderId="0" xfId="20" applyFont="1" applyBorder="1" applyAlignment="1">
      <alignment horizontal="center" vertical="center" wrapText="1"/>
      <protection/>
    </xf>
    <xf numFmtId="164" fontId="11" fillId="0" borderId="0" xfId="20" applyFont="1" applyAlignment="1">
      <alignment horizontal="left" vertical="center" wrapText="1"/>
      <protection/>
    </xf>
    <xf numFmtId="166" fontId="11" fillId="0" borderId="1" xfId="20" applyNumberFormat="1" applyFont="1" applyBorder="1" applyAlignment="1">
      <alignment horizontal="center" vertical="center"/>
      <protection/>
    </xf>
    <xf numFmtId="164" fontId="12" fillId="0" borderId="0" xfId="20" applyFont="1" applyAlignment="1">
      <alignment horizontal="left" vertical="center"/>
      <protection/>
    </xf>
    <xf numFmtId="164" fontId="1" fillId="0" borderId="0" xfId="20" applyBorder="1" applyAlignment="1">
      <alignment horizontal="center" vertical="center"/>
      <protection/>
    </xf>
    <xf numFmtId="164" fontId="11" fillId="0" borderId="2" xfId="20" applyFont="1" applyBorder="1" applyAlignment="1">
      <alignment horizontal="center" vertical="center"/>
      <protection/>
    </xf>
    <xf numFmtId="164" fontId="13" fillId="2" borderId="3" xfId="20" applyFont="1" applyFill="1" applyBorder="1" applyAlignment="1">
      <alignment horizontal="center" vertical="center" wrapText="1"/>
      <protection/>
    </xf>
    <xf numFmtId="164" fontId="11" fillId="0" borderId="3" xfId="20" applyFont="1" applyBorder="1" applyAlignment="1">
      <alignment horizontal="left" vertical="center" wrapText="1"/>
      <protection/>
    </xf>
    <xf numFmtId="166" fontId="11" fillId="0" borderId="3" xfId="20" applyNumberFormat="1" applyFont="1" applyBorder="1" applyAlignment="1">
      <alignment horizontal="center" vertical="center" wrapText="1"/>
      <protection/>
    </xf>
    <xf numFmtId="167" fontId="11" fillId="0" borderId="3" xfId="20" applyNumberFormat="1" applyFont="1" applyBorder="1" applyAlignment="1">
      <alignment horizontal="center" vertical="center" wrapText="1"/>
      <protection/>
    </xf>
    <xf numFmtId="164" fontId="11" fillId="0" borderId="3" xfId="20" applyFont="1" applyBorder="1" applyAlignment="1">
      <alignment horizontal="left" vertical="center" wrapText="1" indent="3"/>
      <protection/>
    </xf>
    <xf numFmtId="164" fontId="5" fillId="0" borderId="3" xfId="20" applyFont="1" applyBorder="1" applyAlignment="1">
      <alignment vertical="center" wrapText="1"/>
      <protection/>
    </xf>
    <xf numFmtId="164" fontId="5" fillId="0" borderId="3" xfId="20" applyFont="1" applyBorder="1" applyAlignment="1">
      <alignment horizontal="center" vertical="center" wrapText="1"/>
      <protection/>
    </xf>
    <xf numFmtId="167" fontId="5" fillId="0" borderId="3" xfId="20" applyNumberFormat="1" applyFont="1" applyBorder="1" applyAlignment="1">
      <alignment horizontal="center" vertical="center" wrapText="1"/>
      <protection/>
    </xf>
    <xf numFmtId="164" fontId="14" fillId="0" borderId="0" xfId="20" applyFont="1">
      <alignment/>
      <protection/>
    </xf>
    <xf numFmtId="164" fontId="11" fillId="0" borderId="3" xfId="20" applyFont="1" applyBorder="1" applyAlignment="1">
      <alignment horizontal="left" vertical="center" wrapText="1" indent="2"/>
      <protection/>
    </xf>
    <xf numFmtId="164" fontId="11" fillId="2" borderId="3" xfId="20" applyFont="1" applyFill="1" applyBorder="1" applyAlignment="1">
      <alignment horizontal="left" vertical="center" wrapText="1" indent="3"/>
      <protection/>
    </xf>
    <xf numFmtId="164" fontId="5" fillId="0" borderId="3" xfId="20" applyFont="1" applyBorder="1" applyAlignment="1">
      <alignment horizontal="left" vertical="center" wrapText="1" indent="2"/>
      <protection/>
    </xf>
    <xf numFmtId="164" fontId="5" fillId="0" borderId="4" xfId="20" applyFont="1" applyBorder="1" applyAlignment="1">
      <alignment horizontal="center" vertical="center" wrapText="1"/>
      <protection/>
    </xf>
    <xf numFmtId="164" fontId="11" fillId="0" borderId="0" xfId="20" applyFont="1" applyBorder="1" applyAlignment="1">
      <alignment horizontal="left" vertical="center" wrapText="1" indent="3"/>
      <protection/>
    </xf>
    <xf numFmtId="164" fontId="11" fillId="0" borderId="4" xfId="20" applyFont="1" applyBorder="1" applyAlignment="1">
      <alignment vertical="center" wrapText="1"/>
      <protection/>
    </xf>
    <xf numFmtId="164" fontId="11" fillId="0" borderId="5" xfId="20" applyFont="1" applyBorder="1" applyAlignment="1">
      <alignment vertical="center" wrapText="1"/>
      <protection/>
    </xf>
    <xf numFmtId="167" fontId="11" fillId="0" borderId="6" xfId="20" applyNumberFormat="1" applyFont="1" applyBorder="1" applyAlignment="1">
      <alignment horizontal="center" vertical="center" wrapText="1"/>
      <protection/>
    </xf>
    <xf numFmtId="164" fontId="11" fillId="0" borderId="6" xfId="20" applyFont="1" applyBorder="1" applyAlignment="1">
      <alignment vertical="center" wrapText="1"/>
      <protection/>
    </xf>
    <xf numFmtId="164" fontId="11" fillId="0" borderId="7" xfId="20" applyFont="1" applyBorder="1" applyAlignment="1">
      <alignment horizontal="left" vertical="center" wrapText="1" indent="3"/>
      <protection/>
    </xf>
    <xf numFmtId="164" fontId="11" fillId="0" borderId="8" xfId="20" applyFont="1" applyBorder="1" applyAlignment="1">
      <alignment horizontal="center" vertical="center" wrapText="1"/>
      <protection/>
    </xf>
    <xf numFmtId="164" fontId="11" fillId="0" borderId="5" xfId="20" applyFont="1" applyFill="1" applyBorder="1" applyAlignment="1">
      <alignment horizontal="center" vertical="center" wrapText="1"/>
      <protection/>
    </xf>
    <xf numFmtId="167" fontId="11" fillId="0" borderId="6" xfId="20" applyNumberFormat="1" applyFont="1" applyFill="1" applyBorder="1" applyAlignment="1">
      <alignment horizontal="center" vertical="center" wrapText="1"/>
      <protection/>
    </xf>
    <xf numFmtId="164" fontId="11" fillId="0" borderId="6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left" vertical="center" wrapText="1" indent="2"/>
      <protection/>
    </xf>
    <xf numFmtId="164" fontId="11" fillId="0" borderId="3" xfId="20" applyFont="1" applyBorder="1" applyAlignment="1">
      <alignment vertical="center" wrapText="1"/>
      <protection/>
    </xf>
    <xf numFmtId="164" fontId="14" fillId="0" borderId="0" xfId="20" applyFont="1">
      <alignment/>
      <protection/>
    </xf>
    <xf numFmtId="164" fontId="11" fillId="0" borderId="3" xfId="20" applyFont="1" applyBorder="1" applyAlignment="1">
      <alignment horizontal="left" vertical="center" wrapText="1" indent="4"/>
      <protection/>
    </xf>
    <xf numFmtId="164" fontId="14" fillId="0" borderId="0" xfId="20" applyFont="1" applyAlignment="1">
      <alignment vertical="center"/>
      <protection/>
    </xf>
    <xf numFmtId="164" fontId="11" fillId="2" borderId="3" xfId="20" applyFont="1" applyFill="1" applyBorder="1" applyAlignment="1">
      <alignment horizontal="left" vertical="center" wrapText="1" indent="4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7" fontId="3" fillId="2" borderId="3" xfId="20" applyNumberFormat="1" applyFont="1" applyFill="1" applyBorder="1" applyAlignment="1">
      <alignment horizontal="center" vertical="center" wrapText="1"/>
      <protection/>
    </xf>
    <xf numFmtId="167" fontId="11" fillId="2" borderId="3" xfId="20" applyNumberFormat="1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vertical="center" wrapText="1"/>
      <protection/>
    </xf>
    <xf numFmtId="164" fontId="1" fillId="2" borderId="0" xfId="20" applyFill="1">
      <alignment/>
      <protection/>
    </xf>
    <xf numFmtId="164" fontId="11" fillId="3" borderId="9" xfId="20" applyFont="1" applyFill="1" applyBorder="1" applyAlignment="1">
      <alignment horizontal="left" vertical="center" wrapText="1" indent="3"/>
      <protection/>
    </xf>
    <xf numFmtId="164" fontId="11" fillId="3" borderId="9" xfId="20" applyFont="1" applyFill="1" applyBorder="1" applyAlignment="1">
      <alignment horizontal="center" vertical="center" wrapText="1"/>
      <protection/>
    </xf>
    <xf numFmtId="167" fontId="11" fillId="3" borderId="9" xfId="20" applyNumberFormat="1" applyFont="1" applyFill="1" applyBorder="1" applyAlignment="1">
      <alignment horizontal="center" vertical="center" wrapText="1"/>
      <protection/>
    </xf>
    <xf numFmtId="164" fontId="11" fillId="3" borderId="9" xfId="20" applyFont="1" applyFill="1" applyBorder="1" applyAlignment="1">
      <alignment vertical="center" wrapText="1"/>
      <protection/>
    </xf>
    <xf numFmtId="164" fontId="11" fillId="0" borderId="3" xfId="20" applyFont="1" applyBorder="1" applyAlignment="1">
      <alignment horizontal="left" vertical="center" wrapText="1" indent="5"/>
      <protection/>
    </xf>
    <xf numFmtId="164" fontId="11" fillId="3" borderId="3" xfId="20" applyFont="1" applyFill="1" applyBorder="1" applyAlignment="1">
      <alignment horizontal="left" vertical="center" wrapText="1" indent="3"/>
      <protection/>
    </xf>
    <xf numFmtId="164" fontId="11" fillId="3" borderId="3" xfId="20" applyFont="1" applyFill="1" applyBorder="1" applyAlignment="1">
      <alignment horizontal="center" vertical="center" wrapText="1"/>
      <protection/>
    </xf>
    <xf numFmtId="167" fontId="11" fillId="3" borderId="3" xfId="20" applyNumberFormat="1" applyFont="1" applyFill="1" applyBorder="1" applyAlignment="1">
      <alignment horizontal="center" vertical="center" wrapText="1"/>
      <protection/>
    </xf>
    <xf numFmtId="164" fontId="11" fillId="3" borderId="3" xfId="20" applyFont="1" applyFill="1" applyBorder="1" applyAlignment="1">
      <alignment vertical="center" wrapText="1"/>
      <protection/>
    </xf>
    <xf numFmtId="164" fontId="11" fillId="0" borderId="0" xfId="20" applyFont="1" applyFill="1" applyBorder="1" applyAlignment="1">
      <alignment vertical="center" wrapText="1"/>
      <protection/>
    </xf>
    <xf numFmtId="164" fontId="3" fillId="0" borderId="0" xfId="20" applyFont="1" applyFill="1" applyBorder="1" applyAlignment="1">
      <alignment vertical="center" wrapText="1"/>
      <protection/>
    </xf>
    <xf numFmtId="164" fontId="8" fillId="2" borderId="0" xfId="20" applyFont="1" applyFill="1" applyAlignment="1">
      <alignment horizontal="right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1" xfId="20" applyFont="1" applyBorder="1">
      <alignment/>
      <protection/>
    </xf>
    <xf numFmtId="164" fontId="2" fillId="0" borderId="10" xfId="20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center" vertical="center" wrapText="1"/>
      <protection/>
    </xf>
    <xf numFmtId="164" fontId="2" fillId="0" borderId="3" xfId="20" applyFont="1" applyBorder="1" applyAlignment="1">
      <alignment horizontal="center" vertical="center"/>
      <protection/>
    </xf>
    <xf numFmtId="164" fontId="2" fillId="0" borderId="3" xfId="20" applyFont="1" applyFill="1" applyBorder="1" applyAlignment="1">
      <alignment horizontal="center" vertical="center"/>
      <protection/>
    </xf>
    <xf numFmtId="164" fontId="2" fillId="0" borderId="3" xfId="20" applyFont="1" applyBorder="1" applyAlignment="1">
      <alignment horizontal="left" wrapText="1"/>
      <protection/>
    </xf>
    <xf numFmtId="167" fontId="2" fillId="0" borderId="3" xfId="20" applyNumberFormat="1" applyFont="1" applyBorder="1" applyAlignment="1">
      <alignment horizontal="center" vertical="center"/>
      <protection/>
    </xf>
    <xf numFmtId="167" fontId="1" fillId="0" borderId="3" xfId="20" applyNumberFormat="1" applyBorder="1">
      <alignment/>
      <protection/>
    </xf>
    <xf numFmtId="164" fontId="2" fillId="0" borderId="4" xfId="20" applyFont="1" applyBorder="1" applyAlignment="1">
      <alignment horizontal="left" indent="2"/>
      <protection/>
    </xf>
    <xf numFmtId="164" fontId="2" fillId="0" borderId="4" xfId="20" applyFont="1" applyBorder="1">
      <alignment/>
      <protection/>
    </xf>
    <xf numFmtId="167" fontId="2" fillId="0" borderId="4" xfId="20" applyNumberFormat="1" applyFont="1" applyBorder="1" applyAlignment="1">
      <alignment horizontal="center" vertical="center"/>
      <protection/>
    </xf>
    <xf numFmtId="167" fontId="1" fillId="0" borderId="4" xfId="20" applyNumberFormat="1" applyBorder="1" applyAlignment="1">
      <alignment horizontal="center" vertical="center"/>
      <protection/>
    </xf>
    <xf numFmtId="167" fontId="1" fillId="0" borderId="4" xfId="20" applyNumberFormat="1" applyBorder="1">
      <alignment/>
      <protection/>
    </xf>
    <xf numFmtId="164" fontId="2" fillId="0" borderId="8" xfId="20" applyFont="1" applyBorder="1" applyAlignment="1">
      <alignment horizontal="left" wrapText="1" indent="2"/>
      <protection/>
    </xf>
    <xf numFmtId="164" fontId="2" fillId="0" borderId="8" xfId="20" applyFont="1" applyBorder="1" applyAlignment="1">
      <alignment horizontal="center" vertical="center"/>
      <protection/>
    </xf>
    <xf numFmtId="167" fontId="2" fillId="0" borderId="8" xfId="20" applyNumberFormat="1" applyFont="1" applyBorder="1" applyAlignment="1">
      <alignment horizontal="center" vertical="center"/>
      <protection/>
    </xf>
    <xf numFmtId="167" fontId="1" fillId="0" borderId="8" xfId="20" applyNumberFormat="1" applyBorder="1" applyAlignment="1">
      <alignment horizontal="center" vertical="center"/>
      <protection/>
    </xf>
    <xf numFmtId="167" fontId="1" fillId="0" borderId="8" xfId="20" applyNumberFormat="1" applyBorder="1">
      <alignment/>
      <protection/>
    </xf>
    <xf numFmtId="164" fontId="2" fillId="0" borderId="4" xfId="20" applyFont="1" applyBorder="1" applyAlignment="1">
      <alignment horizontal="left" wrapText="1" indent="4"/>
      <protection/>
    </xf>
    <xf numFmtId="164" fontId="2" fillId="0" borderId="6" xfId="20" applyFont="1" applyBorder="1" applyAlignment="1">
      <alignment horizontal="left" wrapText="1" indent="4"/>
      <protection/>
    </xf>
    <xf numFmtId="164" fontId="2" fillId="0" borderId="6" xfId="20" applyFont="1" applyBorder="1" applyAlignment="1">
      <alignment horizontal="center" vertical="center"/>
      <protection/>
    </xf>
    <xf numFmtId="167" fontId="2" fillId="0" borderId="6" xfId="20" applyNumberFormat="1" applyFont="1" applyBorder="1" applyAlignment="1">
      <alignment horizontal="center" vertical="center"/>
      <protection/>
    </xf>
    <xf numFmtId="167" fontId="2" fillId="0" borderId="6" xfId="20" applyNumberFormat="1" applyFont="1" applyBorder="1" applyAlignment="1">
      <alignment horizontal="center" vertical="center" wrapText="1"/>
      <protection/>
    </xf>
    <xf numFmtId="164" fontId="2" fillId="0" borderId="3" xfId="20" applyFont="1" applyBorder="1" applyAlignment="1">
      <alignment horizontal="left" wrapText="1" indent="4"/>
      <protection/>
    </xf>
    <xf numFmtId="167" fontId="1" fillId="0" borderId="3" xfId="20" applyNumberFormat="1" applyBorder="1" applyAlignment="1">
      <alignment horizontal="center" vertical="center"/>
      <protection/>
    </xf>
    <xf numFmtId="164" fontId="2" fillId="0" borderId="3" xfId="20" applyFont="1" applyBorder="1" applyAlignment="1">
      <alignment horizontal="left" wrapText="1" indent="2"/>
      <protection/>
    </xf>
    <xf numFmtId="164" fontId="11" fillId="0" borderId="0" xfId="20" applyFont="1" applyAlignment="1">
      <alignment horizontal="right"/>
      <protection/>
    </xf>
    <xf numFmtId="164" fontId="11" fillId="0" borderId="0" xfId="20" applyFont="1" applyBorder="1" applyAlignment="1">
      <alignment horizontal="center"/>
      <protection/>
    </xf>
    <xf numFmtId="164" fontId="11" fillId="0" borderId="1" xfId="20" applyFont="1" applyBorder="1">
      <alignment/>
      <protection/>
    </xf>
    <xf numFmtId="164" fontId="11" fillId="0" borderId="4" xfId="20" applyFont="1" applyBorder="1" applyAlignment="1">
      <alignment horizontal="center" vertical="center" wrapText="1"/>
      <protection/>
    </xf>
    <xf numFmtId="164" fontId="11" fillId="0" borderId="11" xfId="20" applyFont="1" applyBorder="1" applyAlignment="1">
      <alignment horizontal="center"/>
      <protection/>
    </xf>
    <xf numFmtId="164" fontId="11" fillId="0" borderId="11" xfId="20" applyFont="1" applyBorder="1" applyAlignment="1">
      <alignment horizontal="center" vertical="center"/>
      <protection/>
    </xf>
    <xf numFmtId="164" fontId="11" fillId="0" borderId="12" xfId="20" applyFont="1" applyBorder="1" applyAlignment="1">
      <alignment horizontal="center"/>
      <protection/>
    </xf>
    <xf numFmtId="164" fontId="11" fillId="0" borderId="11" xfId="20" applyFont="1" applyBorder="1" applyAlignment="1">
      <alignment horizontal="center" vertical="center" wrapText="1"/>
      <protection/>
    </xf>
    <xf numFmtId="164" fontId="11" fillId="0" borderId="13" xfId="20" applyFont="1" applyBorder="1" applyAlignment="1">
      <alignment horizontal="center" vertical="center"/>
      <protection/>
    </xf>
    <xf numFmtId="164" fontId="11" fillId="0" borderId="14" xfId="20" applyFont="1" applyBorder="1" applyAlignment="1">
      <alignment horizontal="center" vertical="center"/>
      <protection/>
    </xf>
    <xf numFmtId="164" fontId="11" fillId="0" borderId="0" xfId="20" applyFont="1" applyAlignment="1">
      <alignment horizontal="center" vertical="center"/>
      <protection/>
    </xf>
    <xf numFmtId="164" fontId="11" fillId="0" borderId="14" xfId="20" applyFont="1" applyBorder="1" applyAlignment="1">
      <alignment wrapText="1"/>
      <protection/>
    </xf>
    <xf numFmtId="166" fontId="11" fillId="0" borderId="3" xfId="20" applyNumberFormat="1" applyFont="1" applyBorder="1">
      <alignment/>
      <protection/>
    </xf>
    <xf numFmtId="167" fontId="11" fillId="0" borderId="3" xfId="20" applyNumberFormat="1" applyFont="1" applyBorder="1" applyAlignment="1">
      <alignment horizontal="center" vertical="center"/>
      <protection/>
    </xf>
    <xf numFmtId="164" fontId="11" fillId="0" borderId="0" xfId="20" applyFont="1" applyAlignment="1">
      <alignment horizontal="left" wrapText="1" indent="1"/>
      <protection/>
    </xf>
    <xf numFmtId="166" fontId="11" fillId="0" borderId="8" xfId="20" applyNumberFormat="1" applyFont="1" applyBorder="1">
      <alignment/>
      <protection/>
    </xf>
    <xf numFmtId="164" fontId="11" fillId="0" borderId="15" xfId="20" applyFont="1" applyBorder="1" applyAlignment="1">
      <alignment horizontal="center" vertical="center"/>
      <protection/>
    </xf>
    <xf numFmtId="167" fontId="11" fillId="0" borderId="6" xfId="20" applyNumberFormat="1" applyFont="1" applyBorder="1" applyAlignment="1">
      <alignment horizontal="center" vertical="center"/>
      <protection/>
    </xf>
    <xf numFmtId="164" fontId="11" fillId="0" borderId="14" xfId="20" applyFont="1" applyBorder="1">
      <alignment/>
      <protection/>
    </xf>
    <xf numFmtId="167" fontId="11" fillId="0" borderId="4" xfId="20" applyNumberFormat="1" applyFont="1" applyBorder="1" applyAlignment="1">
      <alignment horizontal="center" vertical="center"/>
      <protection/>
    </xf>
    <xf numFmtId="164" fontId="11" fillId="0" borderId="13" xfId="20" applyFont="1" applyBorder="1" applyAlignment="1">
      <alignment horizontal="left" wrapText="1" indent="1"/>
      <protection/>
    </xf>
    <xf numFmtId="167" fontId="11" fillId="0" borderId="8" xfId="20" applyNumberFormat="1" applyFont="1" applyBorder="1" applyAlignment="1">
      <alignment horizontal="center" vertical="center"/>
      <protection/>
    </xf>
    <xf numFmtId="166" fontId="11" fillId="0" borderId="11" xfId="20" applyNumberFormat="1" applyFont="1" applyBorder="1">
      <alignment/>
      <protection/>
    </xf>
    <xf numFmtId="167" fontId="11" fillId="0" borderId="0" xfId="20" applyNumberFormat="1" applyFont="1" applyAlignment="1">
      <alignment horizontal="center" vertical="center"/>
      <protection/>
    </xf>
    <xf numFmtId="164" fontId="11" fillId="0" borderId="2" xfId="20" applyFont="1" applyBorder="1">
      <alignment/>
      <protection/>
    </xf>
    <xf numFmtId="164" fontId="13" fillId="0" borderId="0" xfId="0" applyFont="1" applyAlignment="1">
      <alignment vertical="top"/>
    </xf>
    <xf numFmtId="164" fontId="15" fillId="0" borderId="0" xfId="0" applyFont="1" applyAlignment="1">
      <alignment vertical="top"/>
    </xf>
    <xf numFmtId="164" fontId="15" fillId="0" borderId="0" xfId="0" applyFont="1" applyAlignment="1">
      <alignment horizontal="center" vertical="top"/>
    </xf>
    <xf numFmtId="164" fontId="9" fillId="0" borderId="0" xfId="0" applyFont="1" applyAlignment="1">
      <alignment horizontal="right" vertical="top"/>
    </xf>
    <xf numFmtId="164" fontId="13" fillId="0" borderId="9" xfId="0" applyFont="1" applyBorder="1" applyAlignment="1">
      <alignment horizontal="center" vertical="top" wrapText="1"/>
    </xf>
    <xf numFmtId="164" fontId="13" fillId="0" borderId="9" xfId="0" applyFont="1" applyBorder="1" applyAlignment="1">
      <alignment vertical="top" wrapText="1"/>
    </xf>
    <xf numFmtId="166" fontId="13" fillId="0" borderId="9" xfId="0" applyNumberFormat="1" applyFont="1" applyBorder="1" applyAlignment="1">
      <alignment horizontal="center" vertical="top" wrapText="1"/>
    </xf>
    <xf numFmtId="164" fontId="13" fillId="0" borderId="0" xfId="0" applyFont="1" applyAlignment="1">
      <alignment/>
    </xf>
    <xf numFmtId="164" fontId="13" fillId="0" borderId="0" xfId="0" applyFont="1" applyBorder="1" applyAlignment="1">
      <alignment wrapText="1"/>
    </xf>
    <xf numFmtId="164" fontId="13" fillId="0" borderId="16" xfId="0" applyFont="1" applyBorder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1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showGridLines="0" tabSelected="1" view="pageBreakPreview" zoomScale="72" zoomScaleSheetLayoutView="72" workbookViewId="0" topLeftCell="A28">
      <selection activeCell="C53" sqref="C53"/>
    </sheetView>
  </sheetViews>
  <sheetFormatPr defaultColWidth="10.28125" defaultRowHeight="12.75"/>
  <cols>
    <col min="1" max="1" width="6.28125" style="1" customWidth="1"/>
    <col min="2" max="2" width="71.421875" style="2" customWidth="1"/>
    <col min="3" max="3" width="19.57421875" style="2" customWidth="1"/>
    <col min="4" max="4" width="29.140625" style="2" customWidth="1"/>
    <col min="5" max="16384" width="10.140625" style="2" customWidth="1"/>
  </cols>
  <sheetData>
    <row r="1" spans="3:4" ht="12.75" customHeight="1">
      <c r="C1" s="3" t="s">
        <v>0</v>
      </c>
      <c r="D1" s="3"/>
    </row>
    <row r="2" spans="1:4" ht="39.75" customHeight="1">
      <c r="A2" s="4"/>
      <c r="B2" s="4"/>
      <c r="C2" s="5" t="s">
        <v>1</v>
      </c>
      <c r="D2" s="5"/>
    </row>
    <row r="3" spans="3:4" ht="18" customHeight="1">
      <c r="C3" s="6" t="s">
        <v>2</v>
      </c>
      <c r="D3" s="6"/>
    </row>
    <row r="4" spans="3:4" ht="12.75" customHeight="1">
      <c r="C4" s="7" t="s">
        <v>3</v>
      </c>
      <c r="D4" s="7"/>
    </row>
    <row r="5" spans="3:4" ht="12.75" customHeight="1">
      <c r="C5" s="6" t="s">
        <v>4</v>
      </c>
      <c r="D5" s="6"/>
    </row>
    <row r="6" spans="3:4" ht="12.75" customHeight="1">
      <c r="C6" s="7" t="s">
        <v>5</v>
      </c>
      <c r="D6" s="7"/>
    </row>
    <row r="7" spans="1:256" ht="12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:4" ht="12.75" customHeight="1">
      <c r="C9" s="8"/>
      <c r="D9" s="9"/>
    </row>
    <row r="10" spans="1:4" ht="12.75" customHeight="1">
      <c r="A10" s="10" t="s">
        <v>6</v>
      </c>
      <c r="B10" s="10"/>
      <c r="C10" s="10"/>
      <c r="D10" s="10"/>
    </row>
    <row r="11" spans="1:4" ht="13.5" customHeight="1">
      <c r="A11" s="10" t="s">
        <v>7</v>
      </c>
      <c r="B11" s="10"/>
      <c r="C11" s="10"/>
      <c r="D11" s="10"/>
    </row>
    <row r="12" spans="3:4" ht="12.75" customHeight="1">
      <c r="C12" s="8"/>
      <c r="D12" s="9"/>
    </row>
    <row r="13" spans="1:4" ht="12.75" customHeight="1">
      <c r="A13" s="11" t="s">
        <v>8</v>
      </c>
      <c r="B13" s="11"/>
      <c r="C13" s="11"/>
      <c r="D13" s="11"/>
    </row>
    <row r="14" spans="1:4" ht="12.75" customHeight="1">
      <c r="A14" s="12" t="s">
        <v>9</v>
      </c>
      <c r="B14" s="12"/>
      <c r="C14" s="12"/>
      <c r="D14" s="12"/>
    </row>
    <row r="15" spans="1:4" ht="12.75" customHeight="1">
      <c r="A15" s="11" t="s">
        <v>10</v>
      </c>
      <c r="B15" s="11"/>
      <c r="C15" s="11"/>
      <c r="D15" s="11"/>
    </row>
    <row r="16" spans="1:4" ht="12.75" customHeight="1">
      <c r="A16" s="12" t="s">
        <v>11</v>
      </c>
      <c r="B16" s="12"/>
      <c r="C16" s="12"/>
      <c r="D16" s="12"/>
    </row>
    <row r="17" spans="3:4" ht="12.75" customHeight="1">
      <c r="C17" s="8"/>
      <c r="D17" s="4"/>
    </row>
    <row r="18" spans="3:4" ht="12.75" customHeight="1">
      <c r="C18" s="8"/>
      <c r="D18" s="13" t="s">
        <v>12</v>
      </c>
    </row>
    <row r="19" spans="3:4" ht="12.75" customHeight="1">
      <c r="C19" s="8" t="s">
        <v>13</v>
      </c>
      <c r="D19" s="14">
        <v>43739</v>
      </c>
    </row>
    <row r="20" spans="3:4" ht="12.75" customHeight="1">
      <c r="C20" s="8" t="s">
        <v>14</v>
      </c>
      <c r="D20" s="15">
        <v>25302794</v>
      </c>
    </row>
    <row r="21" spans="1:4" ht="12.75" customHeight="1">
      <c r="A21" s="11" t="s">
        <v>15</v>
      </c>
      <c r="B21" s="11"/>
      <c r="C21" s="8"/>
      <c r="D21" s="15"/>
    </row>
    <row r="22" spans="1:4" ht="12.75" customHeight="1">
      <c r="A22" s="12" t="s">
        <v>16</v>
      </c>
      <c r="B22" s="12"/>
      <c r="C22" s="8" t="s">
        <v>17</v>
      </c>
      <c r="D22" s="15">
        <v>7301002188</v>
      </c>
    </row>
    <row r="23" spans="3:4" ht="12.75" customHeight="1">
      <c r="C23" s="8" t="s">
        <v>18</v>
      </c>
      <c r="D23" s="15">
        <v>730101001</v>
      </c>
    </row>
    <row r="24" spans="3:4" ht="12.75" customHeight="1">
      <c r="C24" s="8" t="s">
        <v>19</v>
      </c>
      <c r="D24" s="16">
        <v>383</v>
      </c>
    </row>
    <row r="25" spans="3:4" ht="30.75" customHeight="1">
      <c r="C25" s="8" t="s">
        <v>20</v>
      </c>
      <c r="D25" s="17"/>
    </row>
    <row r="26" spans="3:4" ht="12.75" customHeight="1">
      <c r="C26" s="8"/>
      <c r="D26" s="4"/>
    </row>
    <row r="27" spans="1:4" ht="12.75" customHeight="1">
      <c r="A27" s="18" t="s">
        <v>21</v>
      </c>
      <c r="B27" s="18"/>
      <c r="C27" s="18"/>
      <c r="D27" s="18"/>
    </row>
    <row r="28" spans="2:4" ht="12.75" customHeight="1">
      <c r="B28" s="1"/>
      <c r="C28" s="1"/>
      <c r="D28" s="1"/>
    </row>
    <row r="29" spans="1:4" ht="12.75" customHeight="1">
      <c r="A29" s="19" t="s">
        <v>22</v>
      </c>
      <c r="B29" s="19"/>
      <c r="C29" s="19"/>
      <c r="D29" s="19"/>
    </row>
    <row r="30" spans="1:4" ht="115.5" customHeight="1">
      <c r="A30" s="20" t="s">
        <v>23</v>
      </c>
      <c r="B30" s="20"/>
      <c r="C30" s="20"/>
      <c r="D30" s="20"/>
    </row>
    <row r="31" spans="1:4" ht="55.5" customHeight="1">
      <c r="A31" s="21" t="s">
        <v>24</v>
      </c>
      <c r="B31" s="21"/>
      <c r="C31" s="21"/>
      <c r="D31" s="21"/>
    </row>
    <row r="32" spans="1:4" ht="12.75" customHeight="1">
      <c r="A32" s="22"/>
      <c r="B32" s="22"/>
      <c r="C32" s="22"/>
      <c r="D32" s="22"/>
    </row>
    <row r="33" spans="1:4" s="24" customFormat="1" ht="45.75" customHeight="1">
      <c r="A33" s="23" t="s">
        <v>25</v>
      </c>
      <c r="B33" s="23"/>
      <c r="C33" s="23"/>
      <c r="D33" s="23"/>
    </row>
    <row r="34" spans="1:4" s="24" customFormat="1" ht="21" customHeight="1">
      <c r="A34" s="25" t="s">
        <v>26</v>
      </c>
      <c r="B34" s="25"/>
      <c r="C34" s="25"/>
      <c r="D34" s="25"/>
    </row>
    <row r="35" spans="1:4" s="24" customFormat="1" ht="36" customHeight="1">
      <c r="A35" s="25" t="s">
        <v>27</v>
      </c>
      <c r="B35" s="25"/>
      <c r="C35" s="25"/>
      <c r="D35" s="25"/>
    </row>
    <row r="36" spans="1:4" ht="12.75" customHeight="1">
      <c r="A36" s="26"/>
      <c r="B36" s="26"/>
      <c r="C36" s="26"/>
      <c r="D36" s="26"/>
    </row>
    <row r="37" spans="1:4" ht="12.75" customHeight="1">
      <c r="A37" s="27" t="s">
        <v>28</v>
      </c>
      <c r="B37" s="27"/>
      <c r="C37" s="27"/>
      <c r="D37" s="27"/>
    </row>
    <row r="38" spans="1:4" ht="11.25" customHeight="1">
      <c r="A38" s="28"/>
      <c r="B38" s="24"/>
      <c r="C38" s="24"/>
      <c r="D38" s="24"/>
    </row>
    <row r="39" ht="12.75">
      <c r="D39" s="29" t="s">
        <v>29</v>
      </c>
    </row>
    <row r="40" spans="1:4" ht="12.75">
      <c r="A40" s="30" t="s">
        <v>30</v>
      </c>
      <c r="B40" s="30"/>
      <c r="C40" s="30"/>
      <c r="D40" s="30"/>
    </row>
    <row r="41" spans="1:4" ht="12.75">
      <c r="A41" s="30" t="s">
        <v>31</v>
      </c>
      <c r="B41" s="30"/>
      <c r="C41" s="30"/>
      <c r="D41" s="30"/>
    </row>
    <row r="42" spans="1:4" ht="12.75">
      <c r="A42" s="31" t="s">
        <v>32</v>
      </c>
      <c r="B42" s="31"/>
      <c r="C42" s="31"/>
      <c r="D42" s="31"/>
    </row>
    <row r="43" spans="1:4" ht="12.75">
      <c r="A43" s="32"/>
      <c r="B43" s="33"/>
      <c r="C43" s="33"/>
      <c r="D43" s="33"/>
    </row>
    <row r="44" spans="1:4" s="13" customFormat="1" ht="33.75" customHeight="1">
      <c r="A44" s="34" t="s">
        <v>33</v>
      </c>
      <c r="B44" s="35" t="s">
        <v>34</v>
      </c>
      <c r="C44" s="34" t="s">
        <v>35</v>
      </c>
      <c r="D44" s="35" t="s">
        <v>36</v>
      </c>
    </row>
    <row r="45" spans="1:4" s="36" customFormat="1" ht="12.75">
      <c r="A45" s="35">
        <v>1</v>
      </c>
      <c r="B45" s="35">
        <v>2</v>
      </c>
      <c r="C45" s="35">
        <v>3</v>
      </c>
      <c r="D45" s="35">
        <v>4</v>
      </c>
    </row>
    <row r="46" spans="1:4" ht="12.75">
      <c r="A46" s="37">
        <v>1</v>
      </c>
      <c r="B46" s="38" t="s">
        <v>37</v>
      </c>
      <c r="C46" s="39" t="s">
        <v>38</v>
      </c>
      <c r="D46" s="40">
        <v>37560183.63</v>
      </c>
    </row>
    <row r="47" spans="1:4" ht="12.75">
      <c r="A47" s="41"/>
      <c r="B47" s="42" t="s">
        <v>39</v>
      </c>
      <c r="C47" s="43" t="s">
        <v>40</v>
      </c>
      <c r="D47" s="44">
        <v>28317211</v>
      </c>
    </row>
    <row r="48" spans="1:4" ht="19.5" customHeight="1">
      <c r="A48" s="41"/>
      <c r="B48" s="42" t="s">
        <v>41</v>
      </c>
      <c r="C48" s="43" t="s">
        <v>42</v>
      </c>
      <c r="D48" s="44"/>
    </row>
    <row r="49" spans="1:4" ht="12.75">
      <c r="A49" s="41"/>
      <c r="B49" s="45" t="s">
        <v>43</v>
      </c>
      <c r="C49" s="43" t="s">
        <v>44</v>
      </c>
      <c r="D49" s="44">
        <v>5764640.09</v>
      </c>
    </row>
    <row r="50" spans="1:4" ht="12.75">
      <c r="A50" s="41"/>
      <c r="B50" s="42" t="s">
        <v>45</v>
      </c>
      <c r="C50" s="43" t="s">
        <v>46</v>
      </c>
      <c r="D50" s="44">
        <v>748512.4</v>
      </c>
    </row>
    <row r="51" spans="1:4" ht="12.75">
      <c r="A51" s="37">
        <v>2</v>
      </c>
      <c r="B51" s="38" t="s">
        <v>47</v>
      </c>
      <c r="C51" s="39" t="s">
        <v>48</v>
      </c>
      <c r="D51" s="40">
        <v>-1230848.32</v>
      </c>
    </row>
    <row r="52" spans="1:4" ht="52.5" customHeight="1">
      <c r="A52" s="41"/>
      <c r="B52" s="42" t="s">
        <v>49</v>
      </c>
      <c r="C52" s="43" t="s">
        <v>50</v>
      </c>
      <c r="D52" s="44"/>
    </row>
    <row r="53" spans="1:4" ht="12.75">
      <c r="A53" s="41"/>
      <c r="B53" s="46" t="s">
        <v>51</v>
      </c>
      <c r="C53" s="43" t="s">
        <v>52</v>
      </c>
      <c r="D53" s="44"/>
    </row>
    <row r="54" spans="1:4" ht="12.75">
      <c r="A54" s="41"/>
      <c r="B54" s="46" t="s">
        <v>53</v>
      </c>
      <c r="C54" s="43" t="s">
        <v>54</v>
      </c>
      <c r="D54" s="44"/>
    </row>
    <row r="55" spans="1:4" ht="12.75">
      <c r="A55" s="41"/>
      <c r="B55" s="42" t="s">
        <v>55</v>
      </c>
      <c r="C55" s="43" t="s">
        <v>56</v>
      </c>
      <c r="D55" s="44"/>
    </row>
    <row r="56" spans="1:4" ht="12.75">
      <c r="A56" s="41"/>
      <c r="B56" s="42" t="s">
        <v>57</v>
      </c>
      <c r="C56" s="43" t="s">
        <v>58</v>
      </c>
      <c r="D56" s="44"/>
    </row>
    <row r="57" spans="1:4" ht="12.75">
      <c r="A57" s="41"/>
      <c r="B57" s="42" t="s">
        <v>59</v>
      </c>
      <c r="C57" s="43" t="s">
        <v>60</v>
      </c>
      <c r="D57" s="44"/>
    </row>
    <row r="58" spans="1:4" ht="12.75">
      <c r="A58" s="37">
        <v>3</v>
      </c>
      <c r="B58" s="38" t="s">
        <v>61</v>
      </c>
      <c r="C58" s="43" t="s">
        <v>62</v>
      </c>
      <c r="D58" s="44">
        <v>3918739.18</v>
      </c>
    </row>
    <row r="59" spans="1:4" ht="52.5" customHeight="1">
      <c r="A59" s="41"/>
      <c r="B59" s="42" t="s">
        <v>63</v>
      </c>
      <c r="C59" s="43" t="s">
        <v>64</v>
      </c>
      <c r="D59" s="44"/>
    </row>
    <row r="60" spans="1:4" ht="18.75" customHeight="1">
      <c r="A60" s="41"/>
      <c r="B60" s="45" t="s">
        <v>65</v>
      </c>
      <c r="C60" s="43" t="s">
        <v>66</v>
      </c>
      <c r="D60" s="44">
        <v>176350.93</v>
      </c>
    </row>
    <row r="61" spans="1:4" ht="12.75">
      <c r="A61" s="41"/>
      <c r="B61" s="46" t="s">
        <v>67</v>
      </c>
      <c r="C61" s="43" t="s">
        <v>68</v>
      </c>
      <c r="D61" s="44">
        <f>D60</f>
        <v>176350.93</v>
      </c>
    </row>
    <row r="62" spans="1:4" ht="12.75">
      <c r="A62" s="41"/>
      <c r="B62" s="45" t="s">
        <v>69</v>
      </c>
      <c r="C62" s="43" t="s">
        <v>70</v>
      </c>
      <c r="D62" s="44"/>
    </row>
    <row r="63" spans="1:4" ht="12.75">
      <c r="A63" s="41"/>
      <c r="B63" s="47" t="s">
        <v>71</v>
      </c>
      <c r="C63" s="43"/>
      <c r="D63" s="44"/>
    </row>
    <row r="64" spans="1:4" ht="18.75" customHeight="1">
      <c r="A64" s="41"/>
      <c r="B64" s="45" t="s">
        <v>72</v>
      </c>
      <c r="C64" s="43" t="s">
        <v>73</v>
      </c>
      <c r="D64" s="44"/>
    </row>
    <row r="65" spans="1:4" ht="29.25" customHeight="1">
      <c r="A65" s="41"/>
      <c r="B65" s="42" t="s">
        <v>74</v>
      </c>
      <c r="C65" s="43" t="s">
        <v>75</v>
      </c>
      <c r="D65" s="44"/>
    </row>
    <row r="66" ht="12.75">
      <c r="D66" s="1"/>
    </row>
  </sheetData>
  <sheetProtection selectLockedCells="1" selectUnlockedCells="1"/>
  <mergeCells count="25">
    <mergeCell ref="C1:D1"/>
    <mergeCell ref="C2:D2"/>
    <mergeCell ref="C3:D3"/>
    <mergeCell ref="C4:D4"/>
    <mergeCell ref="C5:D5"/>
    <mergeCell ref="C6:D6"/>
    <mergeCell ref="A10:D10"/>
    <mergeCell ref="A11:D11"/>
    <mergeCell ref="A13:D13"/>
    <mergeCell ref="A14:D14"/>
    <mergeCell ref="A15:D15"/>
    <mergeCell ref="A16:D16"/>
    <mergeCell ref="A21:B21"/>
    <mergeCell ref="A22:B22"/>
    <mergeCell ref="A27:D27"/>
    <mergeCell ref="A29:D29"/>
    <mergeCell ref="A30:D30"/>
    <mergeCell ref="A31:D31"/>
    <mergeCell ref="A33:D33"/>
    <mergeCell ref="A34:D34"/>
    <mergeCell ref="A35:D35"/>
    <mergeCell ref="A37:D37"/>
    <mergeCell ref="A40:D40"/>
    <mergeCell ref="A41:D41"/>
    <mergeCell ref="A42:D42"/>
  </mergeCells>
  <printOptions/>
  <pageMargins left="0.7" right="0.7" top="0.3" bottom="0.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showGridLines="0" view="pageBreakPreview" zoomScale="72" zoomScaleSheetLayoutView="72" workbookViewId="0" topLeftCell="A1">
      <selection activeCell="E19" sqref="E19"/>
    </sheetView>
  </sheetViews>
  <sheetFormatPr defaultColWidth="9.140625" defaultRowHeight="12.75"/>
  <cols>
    <col min="1" max="1" width="102.7109375" style="48" customWidth="1"/>
    <col min="2" max="2" width="9.421875" style="48" customWidth="1"/>
    <col min="3" max="3" width="18.28125" style="49" customWidth="1"/>
    <col min="4" max="4" width="19.28125" style="49" customWidth="1"/>
    <col min="5" max="5" width="19.00390625" style="49" customWidth="1"/>
    <col min="6" max="7" width="19.421875" style="49" customWidth="1"/>
    <col min="8" max="8" width="18.28125" style="48" customWidth="1"/>
    <col min="9" max="9" width="19.8515625" style="49" customWidth="1"/>
    <col min="10" max="16384" width="9.421875" style="48" customWidth="1"/>
  </cols>
  <sheetData>
    <row r="1" spans="1:9" ht="12.75">
      <c r="A1" s="33"/>
      <c r="B1" s="33"/>
      <c r="C1" s="32"/>
      <c r="D1" s="32"/>
      <c r="E1" s="32"/>
      <c r="F1" s="32"/>
      <c r="G1" s="32"/>
      <c r="H1" s="50" t="s">
        <v>76</v>
      </c>
      <c r="I1" s="50"/>
    </row>
    <row r="2" spans="1:9" ht="50.25" customHeight="1">
      <c r="A2" s="51" t="s">
        <v>77</v>
      </c>
      <c r="B2" s="51"/>
      <c r="C2" s="51"/>
      <c r="D2" s="51"/>
      <c r="E2" s="51"/>
      <c r="F2" s="51"/>
      <c r="G2" s="51"/>
      <c r="H2" s="51"/>
      <c r="I2" s="51"/>
    </row>
    <row r="3" spans="1:9" ht="16.5" customHeight="1">
      <c r="A3" s="52" t="s">
        <v>78</v>
      </c>
      <c r="B3" s="53" t="s">
        <v>79</v>
      </c>
      <c r="C3" s="53"/>
      <c r="D3" s="53"/>
      <c r="E3" s="53"/>
      <c r="F3" s="53"/>
      <c r="G3" s="53"/>
      <c r="H3" s="53"/>
      <c r="I3" s="53"/>
    </row>
    <row r="4" spans="1:9" ht="16.5" customHeight="1">
      <c r="A4" s="52"/>
      <c r="B4" s="54" t="s">
        <v>80</v>
      </c>
      <c r="C4" s="55"/>
      <c r="D4" s="55"/>
      <c r="E4" s="55"/>
      <c r="F4" s="55"/>
      <c r="G4" s="55"/>
      <c r="H4" s="55"/>
      <c r="I4" s="55"/>
    </row>
    <row r="5" spans="1:9" ht="14.25" customHeight="1">
      <c r="A5" s="52" t="s">
        <v>81</v>
      </c>
      <c r="B5" s="56"/>
      <c r="C5" s="56"/>
      <c r="D5" s="56"/>
      <c r="E5" s="56"/>
      <c r="F5" s="56"/>
      <c r="G5" s="56"/>
      <c r="H5" s="56"/>
      <c r="I5" s="56"/>
    </row>
    <row r="6" spans="1:9" ht="10.5" customHeight="1">
      <c r="A6" s="33"/>
      <c r="B6" s="33"/>
      <c r="C6" s="32"/>
      <c r="D6" s="32"/>
      <c r="E6" s="32"/>
      <c r="F6" s="32"/>
      <c r="G6" s="32"/>
      <c r="H6" s="33"/>
      <c r="I6" s="32"/>
    </row>
    <row r="7" spans="1:9" ht="21" customHeight="1">
      <c r="A7" s="34" t="s">
        <v>34</v>
      </c>
      <c r="B7" s="34" t="s">
        <v>35</v>
      </c>
      <c r="C7" s="34" t="s">
        <v>82</v>
      </c>
      <c r="D7" s="34" t="s">
        <v>83</v>
      </c>
      <c r="E7" s="34"/>
      <c r="F7" s="34"/>
      <c r="G7" s="34"/>
      <c r="H7" s="34"/>
      <c r="I7" s="34"/>
    </row>
    <row r="8" spans="1:9" ht="68.25" customHeight="1">
      <c r="A8" s="34"/>
      <c r="B8" s="34"/>
      <c r="C8" s="34"/>
      <c r="D8" s="57" t="s">
        <v>84</v>
      </c>
      <c r="E8" s="57" t="s">
        <v>85</v>
      </c>
      <c r="F8" s="57" t="s">
        <v>86</v>
      </c>
      <c r="G8" s="57" t="s">
        <v>87</v>
      </c>
      <c r="H8" s="57" t="s">
        <v>88</v>
      </c>
      <c r="I8" s="34" t="s">
        <v>89</v>
      </c>
    </row>
    <row r="9" spans="1:9" ht="12.7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</row>
    <row r="10" spans="1:9" ht="12.75">
      <c r="A10" s="58" t="s">
        <v>90</v>
      </c>
      <c r="B10" s="59" t="s">
        <v>91</v>
      </c>
      <c r="C10" s="34" t="s">
        <v>92</v>
      </c>
      <c r="D10" s="60">
        <v>310622.73</v>
      </c>
      <c r="E10" s="60">
        <v>152514.51</v>
      </c>
      <c r="F10" s="60"/>
      <c r="G10" s="60"/>
      <c r="H10" s="34" t="s">
        <v>92</v>
      </c>
      <c r="I10" s="34" t="s">
        <v>92</v>
      </c>
    </row>
    <row r="11" spans="1:9" ht="12.75">
      <c r="A11" s="61" t="s">
        <v>93</v>
      </c>
      <c r="B11" s="59" t="s">
        <v>94</v>
      </c>
      <c r="C11" s="34" t="s">
        <v>92</v>
      </c>
      <c r="D11" s="60"/>
      <c r="E11" s="60"/>
      <c r="F11" s="60"/>
      <c r="G11" s="60"/>
      <c r="H11" s="34" t="s">
        <v>92</v>
      </c>
      <c r="I11" s="60"/>
    </row>
    <row r="12" spans="1:9" s="65" customFormat="1" ht="12.75">
      <c r="A12" s="62" t="s">
        <v>95</v>
      </c>
      <c r="B12" s="63">
        <v>1000</v>
      </c>
      <c r="C12" s="63" t="s">
        <v>92</v>
      </c>
      <c r="D12" s="64">
        <f>D25+D40</f>
        <v>27897282.78</v>
      </c>
      <c r="E12" s="64">
        <f>E25+E40</f>
        <v>23121094.89</v>
      </c>
      <c r="F12" s="64">
        <f>F25+F40</f>
        <v>22422044.6</v>
      </c>
      <c r="G12" s="64">
        <f>G25+G40</f>
        <v>23005344.6</v>
      </c>
      <c r="H12" s="63" t="s">
        <v>92</v>
      </c>
      <c r="I12" s="64">
        <f>SUM(D12:G12)</f>
        <v>96445766.87</v>
      </c>
    </row>
    <row r="13" spans="1:9" ht="12.75">
      <c r="A13" s="66" t="s">
        <v>96</v>
      </c>
      <c r="B13" s="34"/>
      <c r="C13" s="34"/>
      <c r="D13" s="60"/>
      <c r="E13" s="60"/>
      <c r="F13" s="60"/>
      <c r="G13" s="60"/>
      <c r="H13" s="34" t="s">
        <v>92</v>
      </c>
      <c r="I13" s="60"/>
    </row>
    <row r="14" spans="1:9" ht="12.75">
      <c r="A14" s="66" t="s">
        <v>97</v>
      </c>
      <c r="B14" s="34">
        <v>1100</v>
      </c>
      <c r="C14" s="34">
        <v>120</v>
      </c>
      <c r="D14" s="60"/>
      <c r="E14" s="60"/>
      <c r="F14" s="60"/>
      <c r="G14" s="60"/>
      <c r="H14" s="34" t="s">
        <v>92</v>
      </c>
      <c r="I14" s="60"/>
    </row>
    <row r="15" spans="1:9" ht="12.75">
      <c r="A15" s="61" t="s">
        <v>96</v>
      </c>
      <c r="B15" s="34"/>
      <c r="C15" s="34"/>
      <c r="D15" s="60"/>
      <c r="E15" s="60"/>
      <c r="F15" s="60"/>
      <c r="G15" s="60"/>
      <c r="H15" s="34" t="s">
        <v>92</v>
      </c>
      <c r="I15" s="60"/>
    </row>
    <row r="16" spans="1:9" ht="19.5" customHeight="1">
      <c r="A16" s="61" t="s">
        <v>98</v>
      </c>
      <c r="B16" s="34">
        <v>1101</v>
      </c>
      <c r="C16" s="34">
        <v>120</v>
      </c>
      <c r="D16" s="60"/>
      <c r="E16" s="60"/>
      <c r="F16" s="60"/>
      <c r="G16" s="60"/>
      <c r="H16" s="34" t="s">
        <v>92</v>
      </c>
      <c r="I16" s="60"/>
    </row>
    <row r="17" spans="1:9" ht="17.25" customHeight="1">
      <c r="A17" s="61" t="s">
        <v>99</v>
      </c>
      <c r="B17" s="34">
        <v>1102</v>
      </c>
      <c r="C17" s="34">
        <v>120</v>
      </c>
      <c r="D17" s="60"/>
      <c r="E17" s="60"/>
      <c r="F17" s="60"/>
      <c r="G17" s="60"/>
      <c r="H17" s="34" t="s">
        <v>92</v>
      </c>
      <c r="I17" s="60"/>
    </row>
    <row r="18" spans="1:9" ht="47.25" customHeight="1">
      <c r="A18" s="61" t="s">
        <v>100</v>
      </c>
      <c r="B18" s="34">
        <v>1103</v>
      </c>
      <c r="C18" s="34">
        <v>120</v>
      </c>
      <c r="D18" s="60"/>
      <c r="E18" s="60"/>
      <c r="F18" s="60"/>
      <c r="G18" s="60"/>
      <c r="H18" s="34" t="s">
        <v>92</v>
      </c>
      <c r="I18" s="60"/>
    </row>
    <row r="19" spans="1:9" ht="19.5" customHeight="1">
      <c r="A19" s="61" t="s">
        <v>101</v>
      </c>
      <c r="B19" s="34">
        <v>1104</v>
      </c>
      <c r="C19" s="34">
        <v>120</v>
      </c>
      <c r="D19" s="60"/>
      <c r="E19" s="60"/>
      <c r="F19" s="60"/>
      <c r="G19" s="60"/>
      <c r="H19" s="34" t="s">
        <v>92</v>
      </c>
      <c r="I19" s="60"/>
    </row>
    <row r="20" spans="1:9" ht="33" customHeight="1">
      <c r="A20" s="61" t="s">
        <v>102</v>
      </c>
      <c r="B20" s="34">
        <v>1105</v>
      </c>
      <c r="C20" s="34">
        <v>120</v>
      </c>
      <c r="D20" s="60"/>
      <c r="E20" s="60"/>
      <c r="F20" s="60"/>
      <c r="G20" s="60"/>
      <c r="H20" s="34" t="s">
        <v>92</v>
      </c>
      <c r="I20" s="60"/>
    </row>
    <row r="21" spans="1:9" ht="19.5" customHeight="1">
      <c r="A21" s="61" t="s">
        <v>103</v>
      </c>
      <c r="B21" s="34">
        <v>1106</v>
      </c>
      <c r="C21" s="34">
        <v>120</v>
      </c>
      <c r="D21" s="60"/>
      <c r="E21" s="60"/>
      <c r="F21" s="60"/>
      <c r="G21" s="60"/>
      <c r="H21" s="34" t="s">
        <v>92</v>
      </c>
      <c r="I21" s="60"/>
    </row>
    <row r="22" spans="1:9" ht="20.25" customHeight="1">
      <c r="A22" s="61" t="s">
        <v>104</v>
      </c>
      <c r="B22" s="34">
        <v>1107</v>
      </c>
      <c r="C22" s="34">
        <v>120</v>
      </c>
      <c r="D22" s="60"/>
      <c r="E22" s="60"/>
      <c r="F22" s="60"/>
      <c r="G22" s="60"/>
      <c r="H22" s="34" t="s">
        <v>92</v>
      </c>
      <c r="I22" s="60"/>
    </row>
    <row r="23" spans="1:9" ht="21" customHeight="1">
      <c r="A23" s="67" t="s">
        <v>105</v>
      </c>
      <c r="B23" s="34">
        <v>1108</v>
      </c>
      <c r="C23" s="34">
        <v>120</v>
      </c>
      <c r="D23" s="60"/>
      <c r="E23" s="60"/>
      <c r="F23" s="60"/>
      <c r="G23" s="60"/>
      <c r="H23" s="34" t="s">
        <v>92</v>
      </c>
      <c r="I23" s="60"/>
    </row>
    <row r="24" spans="1:9" ht="31.5" customHeight="1">
      <c r="A24" s="61" t="s">
        <v>106</v>
      </c>
      <c r="B24" s="34">
        <v>1109</v>
      </c>
      <c r="C24" s="34">
        <v>120</v>
      </c>
      <c r="D24" s="60"/>
      <c r="E24" s="60"/>
      <c r="F24" s="60"/>
      <c r="G24" s="60"/>
      <c r="H24" s="34" t="s">
        <v>92</v>
      </c>
      <c r="I24" s="60"/>
    </row>
    <row r="25" spans="1:9" s="65" customFormat="1" ht="21.75" customHeight="1">
      <c r="A25" s="68" t="s">
        <v>107</v>
      </c>
      <c r="B25" s="69">
        <v>1200</v>
      </c>
      <c r="C25" s="63">
        <v>130</v>
      </c>
      <c r="D25" s="64">
        <f>D27+D29+D30+D31+D32+D33+D34</f>
        <v>23905261.02</v>
      </c>
      <c r="E25" s="64">
        <f>E27+E29+E30+E31+E32+E33+E34</f>
        <v>19365658.57</v>
      </c>
      <c r="F25" s="64">
        <f>F27+F29+F30+F31+F32+F33+F34</f>
        <v>21621600</v>
      </c>
      <c r="G25" s="64">
        <f>G27+G29+G30+G31+G32+G33+G34</f>
        <v>22204900</v>
      </c>
      <c r="H25" s="63" t="s">
        <v>92</v>
      </c>
      <c r="I25" s="64">
        <f>SUM(D25:G25)</f>
        <v>87097419.59</v>
      </c>
    </row>
    <row r="26" spans="1:9" ht="17.25" customHeight="1">
      <c r="A26" s="70" t="s">
        <v>96</v>
      </c>
      <c r="B26" s="71"/>
      <c r="C26" s="72"/>
      <c r="D26" s="73"/>
      <c r="E26" s="73"/>
      <c r="F26" s="73"/>
      <c r="G26" s="73"/>
      <c r="H26" s="74"/>
      <c r="I26" s="73"/>
    </row>
    <row r="27" spans="1:9" ht="48" customHeight="1">
      <c r="A27" s="75" t="s">
        <v>108</v>
      </c>
      <c r="B27" s="76">
        <v>1210</v>
      </c>
      <c r="C27" s="77">
        <v>130</v>
      </c>
      <c r="D27" s="78">
        <v>21470525.95</v>
      </c>
      <c r="E27" s="78">
        <v>17188173.08</v>
      </c>
      <c r="F27" s="78">
        <v>19291600</v>
      </c>
      <c r="G27" s="78">
        <v>19874900</v>
      </c>
      <c r="H27" s="79" t="s">
        <v>92</v>
      </c>
      <c r="I27" s="78">
        <f>SUM(D27:G27)</f>
        <v>77825199.03</v>
      </c>
    </row>
    <row r="28" spans="1:9" ht="34.5" customHeight="1">
      <c r="A28" s="61" t="s">
        <v>109</v>
      </c>
      <c r="B28" s="34">
        <v>1211</v>
      </c>
      <c r="C28" s="34">
        <v>130</v>
      </c>
      <c r="D28" s="60"/>
      <c r="E28" s="60"/>
      <c r="F28" s="60"/>
      <c r="G28" s="60"/>
      <c r="H28" s="34" t="s">
        <v>92</v>
      </c>
      <c r="I28" s="60"/>
    </row>
    <row r="29" spans="1:9" ht="22.5" customHeight="1">
      <c r="A29" s="61" t="s">
        <v>110</v>
      </c>
      <c r="B29" s="34">
        <v>1220</v>
      </c>
      <c r="C29" s="34">
        <v>130</v>
      </c>
      <c r="D29" s="60">
        <v>2434735.07</v>
      </c>
      <c r="E29" s="60">
        <v>2177485.49</v>
      </c>
      <c r="F29" s="60">
        <v>2330000</v>
      </c>
      <c r="G29" s="60">
        <v>2330000</v>
      </c>
      <c r="H29" s="34" t="s">
        <v>92</v>
      </c>
      <c r="I29" s="60">
        <f>SUM(D29:G29)</f>
        <v>9272220.56</v>
      </c>
    </row>
    <row r="30" spans="1:9" ht="21.75" customHeight="1">
      <c r="A30" s="61" t="s">
        <v>111</v>
      </c>
      <c r="B30" s="34">
        <v>1221</v>
      </c>
      <c r="C30" s="34">
        <v>130</v>
      </c>
      <c r="D30" s="60"/>
      <c r="E30" s="60"/>
      <c r="F30" s="60"/>
      <c r="G30" s="60"/>
      <c r="H30" s="34" t="s">
        <v>92</v>
      </c>
      <c r="I30" s="60"/>
    </row>
    <row r="31" spans="1:9" ht="47.25" customHeight="1">
      <c r="A31" s="61" t="s">
        <v>112</v>
      </c>
      <c r="B31" s="34">
        <v>1222</v>
      </c>
      <c r="C31" s="34">
        <v>130</v>
      </c>
      <c r="D31" s="60"/>
      <c r="E31" s="60"/>
      <c r="F31" s="60"/>
      <c r="G31" s="60"/>
      <c r="H31" s="34" t="s">
        <v>92</v>
      </c>
      <c r="I31" s="60"/>
    </row>
    <row r="32" spans="1:9" ht="44.25" customHeight="1">
      <c r="A32" s="61" t="s">
        <v>113</v>
      </c>
      <c r="B32" s="34">
        <v>1230</v>
      </c>
      <c r="C32" s="34">
        <v>130</v>
      </c>
      <c r="D32" s="60"/>
      <c r="E32" s="60"/>
      <c r="F32" s="60"/>
      <c r="G32" s="60"/>
      <c r="H32" s="34" t="s">
        <v>92</v>
      </c>
      <c r="I32" s="60"/>
    </row>
    <row r="33" spans="1:9" ht="25.5" customHeight="1">
      <c r="A33" s="61" t="s">
        <v>114</v>
      </c>
      <c r="B33" s="34">
        <v>1240</v>
      </c>
      <c r="C33" s="34">
        <v>130</v>
      </c>
      <c r="D33" s="60"/>
      <c r="E33" s="60"/>
      <c r="F33" s="60"/>
      <c r="G33" s="60"/>
      <c r="H33" s="34"/>
      <c r="I33" s="60"/>
    </row>
    <row r="34" spans="1:9" ht="23.25" customHeight="1">
      <c r="A34" s="61" t="s">
        <v>115</v>
      </c>
      <c r="B34" s="34">
        <v>1240</v>
      </c>
      <c r="C34" s="34">
        <v>130</v>
      </c>
      <c r="D34" s="60"/>
      <c r="E34" s="60"/>
      <c r="F34" s="60"/>
      <c r="G34" s="60"/>
      <c r="H34" s="34" t="s">
        <v>92</v>
      </c>
      <c r="I34" s="60"/>
    </row>
    <row r="35" spans="1:9" ht="20.25" customHeight="1">
      <c r="A35" s="66" t="s">
        <v>116</v>
      </c>
      <c r="B35" s="34">
        <v>1300</v>
      </c>
      <c r="C35" s="34">
        <v>140</v>
      </c>
      <c r="D35" s="60"/>
      <c r="E35" s="60"/>
      <c r="F35" s="60"/>
      <c r="G35" s="60"/>
      <c r="H35" s="34" t="s">
        <v>92</v>
      </c>
      <c r="I35" s="60"/>
    </row>
    <row r="36" spans="1:9" ht="12.75">
      <c r="A36" s="61" t="s">
        <v>117</v>
      </c>
      <c r="B36" s="34"/>
      <c r="C36" s="34"/>
      <c r="D36" s="60"/>
      <c r="E36" s="60"/>
      <c r="F36" s="60"/>
      <c r="G36" s="60"/>
      <c r="H36" s="34"/>
      <c r="I36" s="60"/>
    </row>
    <row r="37" spans="1:9" ht="51.75" customHeight="1">
      <c r="A37" s="61" t="s">
        <v>118</v>
      </c>
      <c r="B37" s="34">
        <v>1301</v>
      </c>
      <c r="C37" s="34">
        <v>140</v>
      </c>
      <c r="D37" s="60"/>
      <c r="E37" s="60"/>
      <c r="F37" s="60"/>
      <c r="G37" s="60"/>
      <c r="H37" s="34" t="s">
        <v>92</v>
      </c>
      <c r="I37" s="60"/>
    </row>
    <row r="38" spans="1:9" ht="27" customHeight="1">
      <c r="A38" s="61" t="s">
        <v>119</v>
      </c>
      <c r="B38" s="34">
        <v>1302</v>
      </c>
      <c r="C38" s="34">
        <v>140</v>
      </c>
      <c r="D38" s="60"/>
      <c r="E38" s="60"/>
      <c r="F38" s="60"/>
      <c r="G38" s="60"/>
      <c r="H38" s="34" t="s">
        <v>92</v>
      </c>
      <c r="I38" s="60"/>
    </row>
    <row r="39" spans="1:9" ht="40.5" customHeight="1">
      <c r="A39" s="66" t="s">
        <v>120</v>
      </c>
      <c r="B39" s="34">
        <v>1400</v>
      </c>
      <c r="C39" s="34">
        <v>152</v>
      </c>
      <c r="D39" s="60"/>
      <c r="E39" s="60"/>
      <c r="F39" s="60"/>
      <c r="G39" s="60"/>
      <c r="H39" s="34" t="s">
        <v>92</v>
      </c>
      <c r="I39" s="60"/>
    </row>
    <row r="40" spans="1:9" ht="33.75" customHeight="1">
      <c r="A40" s="66" t="s">
        <v>121</v>
      </c>
      <c r="B40" s="34">
        <v>1510</v>
      </c>
      <c r="C40" s="34">
        <v>180</v>
      </c>
      <c r="D40" s="60">
        <v>3992021.76</v>
      </c>
      <c r="E40" s="60">
        <v>3755436.32</v>
      </c>
      <c r="F40" s="60">
        <v>800444.6</v>
      </c>
      <c r="G40" s="60">
        <v>800444.6</v>
      </c>
      <c r="H40" s="34" t="s">
        <v>92</v>
      </c>
      <c r="I40" s="60">
        <f>SUM(D40:G40)</f>
        <v>9348347.28</v>
      </c>
    </row>
    <row r="41" spans="1:9" ht="27" customHeight="1">
      <c r="A41" s="66" t="s">
        <v>122</v>
      </c>
      <c r="B41" s="34">
        <v>1520</v>
      </c>
      <c r="C41" s="34"/>
      <c r="D41" s="60"/>
      <c r="E41" s="60"/>
      <c r="F41" s="60"/>
      <c r="G41" s="60"/>
      <c r="H41" s="34"/>
      <c r="I41" s="60"/>
    </row>
    <row r="42" spans="1:9" ht="12.75">
      <c r="A42" s="66" t="s">
        <v>123</v>
      </c>
      <c r="B42" s="34">
        <v>1530</v>
      </c>
      <c r="C42" s="34">
        <v>180</v>
      </c>
      <c r="D42" s="60"/>
      <c r="E42" s="60"/>
      <c r="F42" s="60"/>
      <c r="G42" s="60"/>
      <c r="H42" s="34" t="s">
        <v>92</v>
      </c>
      <c r="I42" s="60"/>
    </row>
    <row r="43" spans="1:9" ht="12.75">
      <c r="A43" s="61" t="s">
        <v>124</v>
      </c>
      <c r="B43" s="34">
        <v>1531</v>
      </c>
      <c r="C43" s="34">
        <v>180</v>
      </c>
      <c r="D43" s="60"/>
      <c r="E43" s="60"/>
      <c r="F43" s="60"/>
      <c r="G43" s="60"/>
      <c r="H43" s="34"/>
      <c r="I43" s="60"/>
    </row>
    <row r="44" spans="1:9" ht="12.75">
      <c r="A44" s="66" t="s">
        <v>125</v>
      </c>
      <c r="B44" s="34">
        <v>1600</v>
      </c>
      <c r="C44" s="34">
        <v>180</v>
      </c>
      <c r="D44" s="60"/>
      <c r="E44" s="60"/>
      <c r="F44" s="60"/>
      <c r="G44" s="60"/>
      <c r="H44" s="34" t="s">
        <v>92</v>
      </c>
      <c r="I44" s="60"/>
    </row>
    <row r="45" spans="1:9" ht="12.75">
      <c r="A45" s="61" t="s">
        <v>96</v>
      </c>
      <c r="B45" s="34"/>
      <c r="C45" s="34"/>
      <c r="D45" s="60"/>
      <c r="E45" s="60"/>
      <c r="F45" s="60"/>
      <c r="G45" s="60"/>
      <c r="H45" s="34" t="s">
        <v>92</v>
      </c>
      <c r="I45" s="60"/>
    </row>
    <row r="46" spans="1:9" ht="12.75">
      <c r="A46" s="61" t="s">
        <v>126</v>
      </c>
      <c r="B46" s="34">
        <v>1601</v>
      </c>
      <c r="C46" s="34">
        <v>180</v>
      </c>
      <c r="D46" s="60"/>
      <c r="E46" s="60"/>
      <c r="F46" s="60"/>
      <c r="G46" s="60"/>
      <c r="H46" s="34" t="s">
        <v>92</v>
      </c>
      <c r="I46" s="60"/>
    </row>
    <row r="47" spans="1:9" ht="12.75">
      <c r="A47" s="61" t="s">
        <v>127</v>
      </c>
      <c r="B47" s="34">
        <v>1602</v>
      </c>
      <c r="C47" s="34">
        <v>180</v>
      </c>
      <c r="D47" s="60"/>
      <c r="E47" s="60"/>
      <c r="F47" s="60"/>
      <c r="G47" s="60"/>
      <c r="H47" s="34" t="s">
        <v>92</v>
      </c>
      <c r="I47" s="60"/>
    </row>
    <row r="48" spans="1:9" ht="12.75">
      <c r="A48" s="61" t="s">
        <v>128</v>
      </c>
      <c r="B48" s="34">
        <v>1603</v>
      </c>
      <c r="C48" s="34">
        <v>180</v>
      </c>
      <c r="D48" s="60"/>
      <c r="E48" s="60"/>
      <c r="F48" s="60"/>
      <c r="G48" s="60"/>
      <c r="H48" s="34" t="s">
        <v>92</v>
      </c>
      <c r="I48" s="60"/>
    </row>
    <row r="49" spans="1:9" ht="12.75">
      <c r="A49" s="66" t="s">
        <v>129</v>
      </c>
      <c r="B49" s="34">
        <v>1700</v>
      </c>
      <c r="C49" s="34" t="s">
        <v>130</v>
      </c>
      <c r="D49" s="60"/>
      <c r="E49" s="60"/>
      <c r="F49" s="60"/>
      <c r="G49" s="60"/>
      <c r="H49" s="34" t="s">
        <v>92</v>
      </c>
      <c r="I49" s="60"/>
    </row>
    <row r="50" spans="1:9" ht="12.75">
      <c r="A50" s="61" t="s">
        <v>96</v>
      </c>
      <c r="B50" s="34"/>
      <c r="C50" s="34"/>
      <c r="D50" s="60"/>
      <c r="E50" s="60"/>
      <c r="F50" s="60"/>
      <c r="G50" s="60"/>
      <c r="H50" s="34" t="s">
        <v>92</v>
      </c>
      <c r="I50" s="60"/>
    </row>
    <row r="51" spans="1:9" ht="48.75" customHeight="1">
      <c r="A51" s="61" t="s">
        <v>131</v>
      </c>
      <c r="B51" s="34">
        <v>1710</v>
      </c>
      <c r="C51" s="34">
        <v>440</v>
      </c>
      <c r="D51" s="60"/>
      <c r="E51" s="60"/>
      <c r="F51" s="60"/>
      <c r="G51" s="60"/>
      <c r="H51" s="34" t="s">
        <v>92</v>
      </c>
      <c r="I51" s="60"/>
    </row>
    <row r="52" spans="1:9" ht="30.75" customHeight="1">
      <c r="A52" s="61" t="s">
        <v>132</v>
      </c>
      <c r="B52" s="34">
        <v>1720</v>
      </c>
      <c r="C52" s="34"/>
      <c r="D52" s="60"/>
      <c r="E52" s="60"/>
      <c r="F52" s="60"/>
      <c r="G52" s="60"/>
      <c r="H52" s="34" t="s">
        <v>92</v>
      </c>
      <c r="I52" s="60"/>
    </row>
    <row r="53" spans="1:9" ht="12.75">
      <c r="A53" s="66" t="s">
        <v>133</v>
      </c>
      <c r="B53" s="34">
        <v>1900</v>
      </c>
      <c r="C53" s="34"/>
      <c r="D53" s="60"/>
      <c r="E53" s="60"/>
      <c r="F53" s="60"/>
      <c r="G53" s="60"/>
      <c r="H53" s="34" t="s">
        <v>92</v>
      </c>
      <c r="I53" s="60"/>
    </row>
    <row r="54" spans="1:9" ht="12.75">
      <c r="A54" s="61" t="s">
        <v>134</v>
      </c>
      <c r="B54" s="34">
        <v>1901</v>
      </c>
      <c r="C54" s="34">
        <v>510</v>
      </c>
      <c r="D54" s="60"/>
      <c r="E54" s="60"/>
      <c r="F54" s="60"/>
      <c r="G54" s="60"/>
      <c r="H54" s="34" t="s">
        <v>92</v>
      </c>
      <c r="I54" s="60"/>
    </row>
    <row r="55" spans="1:9" ht="22.5" customHeight="1">
      <c r="A55" s="61" t="s">
        <v>135</v>
      </c>
      <c r="B55" s="34">
        <v>1902</v>
      </c>
      <c r="C55" s="34">
        <v>510</v>
      </c>
      <c r="D55" s="60"/>
      <c r="E55" s="60"/>
      <c r="F55" s="60"/>
      <c r="G55" s="60"/>
      <c r="H55" s="34" t="s">
        <v>92</v>
      </c>
      <c r="I55" s="60"/>
    </row>
    <row r="56" spans="1:9" ht="35.25" customHeight="1">
      <c r="A56" s="61" t="s">
        <v>136</v>
      </c>
      <c r="B56" s="34">
        <v>1903</v>
      </c>
      <c r="C56" s="34">
        <v>510</v>
      </c>
      <c r="D56" s="60"/>
      <c r="E56" s="60"/>
      <c r="F56" s="60"/>
      <c r="G56" s="60"/>
      <c r="H56" s="34" t="s">
        <v>92</v>
      </c>
      <c r="I56" s="60"/>
    </row>
    <row r="57" spans="1:9" ht="33.75" customHeight="1">
      <c r="A57" s="61" t="s">
        <v>137</v>
      </c>
      <c r="B57" s="34">
        <v>1904</v>
      </c>
      <c r="C57" s="34">
        <v>510</v>
      </c>
      <c r="D57" s="60"/>
      <c r="E57" s="60"/>
      <c r="F57" s="60"/>
      <c r="G57" s="60"/>
      <c r="H57" s="34"/>
      <c r="I57" s="60"/>
    </row>
    <row r="58" spans="1:9" ht="12.75">
      <c r="A58" s="80" t="s">
        <v>138</v>
      </c>
      <c r="B58" s="34">
        <v>1905</v>
      </c>
      <c r="C58" s="34">
        <v>510</v>
      </c>
      <c r="D58" s="60"/>
      <c r="E58" s="60"/>
      <c r="F58" s="60"/>
      <c r="G58" s="60"/>
      <c r="H58" s="34" t="s">
        <v>92</v>
      </c>
      <c r="I58" s="60"/>
    </row>
    <row r="59" spans="1:9" ht="12.75">
      <c r="A59" s="61" t="s">
        <v>93</v>
      </c>
      <c r="B59" s="34">
        <v>1990</v>
      </c>
      <c r="C59" s="34">
        <v>510</v>
      </c>
      <c r="D59" s="60"/>
      <c r="E59" s="60"/>
      <c r="F59" s="60"/>
      <c r="G59" s="60"/>
      <c r="H59" s="34" t="s">
        <v>92</v>
      </c>
      <c r="I59" s="60"/>
    </row>
    <row r="60" spans="1:9" ht="21.75" customHeight="1">
      <c r="A60" s="81" t="s">
        <v>139</v>
      </c>
      <c r="B60" s="34">
        <v>9000</v>
      </c>
      <c r="C60" s="34">
        <v>100</v>
      </c>
      <c r="D60" s="60"/>
      <c r="E60" s="60"/>
      <c r="F60" s="60"/>
      <c r="G60" s="60"/>
      <c r="H60" s="34" t="s">
        <v>92</v>
      </c>
      <c r="I60" s="60"/>
    </row>
    <row r="61" spans="1:9" ht="12.75">
      <c r="A61" s="66" t="s">
        <v>96</v>
      </c>
      <c r="B61" s="34" t="s">
        <v>140</v>
      </c>
      <c r="C61" s="34" t="s">
        <v>140</v>
      </c>
      <c r="D61" s="60"/>
      <c r="E61" s="60"/>
      <c r="F61" s="60"/>
      <c r="G61" s="60"/>
      <c r="H61" s="34" t="s">
        <v>92</v>
      </c>
      <c r="I61" s="60"/>
    </row>
    <row r="62" spans="1:9" ht="12.75">
      <c r="A62" s="66" t="s">
        <v>141</v>
      </c>
      <c r="B62" s="34">
        <v>9001</v>
      </c>
      <c r="C62" s="34" t="s">
        <v>140</v>
      </c>
      <c r="D62" s="60"/>
      <c r="E62" s="60"/>
      <c r="F62" s="60"/>
      <c r="G62" s="60"/>
      <c r="H62" s="34" t="s">
        <v>92</v>
      </c>
      <c r="I62" s="60"/>
    </row>
    <row r="63" spans="1:9" ht="17.25" customHeight="1">
      <c r="A63" s="66" t="s">
        <v>142</v>
      </c>
      <c r="B63" s="34">
        <v>9002</v>
      </c>
      <c r="C63" s="34" t="s">
        <v>140</v>
      </c>
      <c r="D63" s="60"/>
      <c r="E63" s="60"/>
      <c r="F63" s="60"/>
      <c r="G63" s="60"/>
      <c r="H63" s="34" t="s">
        <v>92</v>
      </c>
      <c r="I63" s="60"/>
    </row>
    <row r="64" spans="1:9" ht="12.75">
      <c r="A64" s="66" t="s">
        <v>143</v>
      </c>
      <c r="B64" s="34">
        <v>9003</v>
      </c>
      <c r="C64" s="34" t="s">
        <v>140</v>
      </c>
      <c r="D64" s="60"/>
      <c r="E64" s="60"/>
      <c r="F64" s="60"/>
      <c r="G64" s="60"/>
      <c r="H64" s="34" t="s">
        <v>92</v>
      </c>
      <c r="I64" s="60"/>
    </row>
    <row r="65" spans="1:9" s="82" customFormat="1" ht="22.5" customHeight="1">
      <c r="A65" s="62" t="s">
        <v>144</v>
      </c>
      <c r="B65" s="63">
        <v>2000</v>
      </c>
      <c r="C65" s="63" t="s">
        <v>130</v>
      </c>
      <c r="D65" s="64">
        <f>D67+D75+D82+D103+D99</f>
        <v>28207905.51</v>
      </c>
      <c r="E65" s="64">
        <f>E67+E75+E82+E103+E99</f>
        <v>23273609.400000002</v>
      </c>
      <c r="F65" s="64">
        <f>F67+F75+F82+F103</f>
        <v>22422044.6</v>
      </c>
      <c r="G65" s="64">
        <f>G67+G75+G82+G103</f>
        <v>23005344.6</v>
      </c>
      <c r="H65" s="62"/>
      <c r="I65" s="60">
        <f>SUM(D65:G65)</f>
        <v>96908904.11</v>
      </c>
    </row>
    <row r="66" spans="1:9" s="82" customFormat="1" ht="15.75" customHeight="1">
      <c r="A66" s="66" t="s">
        <v>96</v>
      </c>
      <c r="B66" s="63"/>
      <c r="C66" s="63"/>
      <c r="D66" s="64"/>
      <c r="E66" s="64"/>
      <c r="F66" s="64"/>
      <c r="G66" s="64"/>
      <c r="H66" s="62"/>
      <c r="I66" s="60"/>
    </row>
    <row r="67" spans="1:9" s="82" customFormat="1" ht="12.75">
      <c r="A67" s="66" t="s">
        <v>145</v>
      </c>
      <c r="B67" s="63">
        <v>2100</v>
      </c>
      <c r="C67" s="63">
        <v>110</v>
      </c>
      <c r="D67" s="64">
        <f>SUM(D68:D74)</f>
        <v>18850638.05</v>
      </c>
      <c r="E67" s="64">
        <f>SUM(E68:E74)</f>
        <v>15223363.020000001</v>
      </c>
      <c r="F67" s="64">
        <f>SUM(F68:F74)</f>
        <v>15282500</v>
      </c>
      <c r="G67" s="64">
        <f>SUM(G68:G74)</f>
        <v>15865800</v>
      </c>
      <c r="H67" s="62"/>
      <c r="I67" s="60">
        <f>SUM(D67:G67)</f>
        <v>65222301.07000001</v>
      </c>
    </row>
    <row r="68" spans="1:9" ht="12.75">
      <c r="A68" s="61" t="s">
        <v>146</v>
      </c>
      <c r="B68" s="34">
        <v>2110</v>
      </c>
      <c r="C68" s="34">
        <v>111</v>
      </c>
      <c r="D68" s="60">
        <v>14752432.72</v>
      </c>
      <c r="E68" s="60">
        <v>11343598.96</v>
      </c>
      <c r="F68" s="60">
        <v>11721000</v>
      </c>
      <c r="G68" s="60">
        <v>12169000</v>
      </c>
      <c r="H68" s="81"/>
      <c r="I68" s="60">
        <f>SUM(D68:G68)</f>
        <v>49986031.68</v>
      </c>
    </row>
    <row r="69" spans="1:9" ht="12.75">
      <c r="A69" s="61" t="s">
        <v>147</v>
      </c>
      <c r="B69" s="34">
        <v>2111</v>
      </c>
      <c r="C69" s="34">
        <v>131</v>
      </c>
      <c r="D69" s="60"/>
      <c r="E69" s="60"/>
      <c r="F69" s="60"/>
      <c r="G69" s="60"/>
      <c r="H69" s="81"/>
      <c r="I69" s="60"/>
    </row>
    <row r="70" spans="1:9" ht="20.25" customHeight="1">
      <c r="A70" s="61" t="s">
        <v>148</v>
      </c>
      <c r="B70" s="34">
        <v>2120</v>
      </c>
      <c r="C70" s="34">
        <v>112</v>
      </c>
      <c r="D70" s="60">
        <v>1955</v>
      </c>
      <c r="E70" s="60">
        <v>9026.92</v>
      </c>
      <c r="F70" s="60">
        <v>55000</v>
      </c>
      <c r="G70" s="60">
        <v>55000</v>
      </c>
      <c r="H70" s="81"/>
      <c r="I70" s="60">
        <f>SUM(D70:G70)</f>
        <v>120981.92</v>
      </c>
    </row>
    <row r="71" spans="1:9" ht="31.5" customHeight="1">
      <c r="A71" s="61" t="s">
        <v>149</v>
      </c>
      <c r="B71" s="34">
        <v>2121</v>
      </c>
      <c r="C71" s="34">
        <v>133</v>
      </c>
      <c r="D71" s="60"/>
      <c r="E71" s="60"/>
      <c r="F71" s="60"/>
      <c r="G71" s="60"/>
      <c r="H71" s="81"/>
      <c r="I71" s="60"/>
    </row>
    <row r="72" spans="1:9" ht="38.25" customHeight="1">
      <c r="A72" s="61" t="s">
        <v>150</v>
      </c>
      <c r="B72" s="34">
        <v>2130</v>
      </c>
      <c r="C72" s="34">
        <v>113</v>
      </c>
      <c r="D72" s="60"/>
      <c r="E72" s="60"/>
      <c r="F72" s="60"/>
      <c r="G72" s="60"/>
      <c r="H72" s="81"/>
      <c r="I72" s="60"/>
    </row>
    <row r="73" spans="1:9" ht="12.75">
      <c r="A73" s="61" t="s">
        <v>151</v>
      </c>
      <c r="B73" s="34">
        <v>2131</v>
      </c>
      <c r="C73" s="34">
        <v>134</v>
      </c>
      <c r="D73" s="60"/>
      <c r="E73" s="60"/>
      <c r="F73" s="60"/>
      <c r="G73" s="60"/>
      <c r="H73" s="81"/>
      <c r="I73" s="60"/>
    </row>
    <row r="74" spans="1:9" ht="12.75">
      <c r="A74" s="61" t="s">
        <v>152</v>
      </c>
      <c r="B74" s="34">
        <v>2140</v>
      </c>
      <c r="C74" s="34">
        <v>119</v>
      </c>
      <c r="D74" s="60">
        <v>4096250.33</v>
      </c>
      <c r="E74" s="60">
        <v>3870737.14</v>
      </c>
      <c r="F74" s="60">
        <v>3506500</v>
      </c>
      <c r="G74" s="60">
        <v>3641800</v>
      </c>
      <c r="H74" s="81"/>
      <c r="I74" s="60">
        <f>SUM(D74:G74)</f>
        <v>15115287.47</v>
      </c>
    </row>
    <row r="75" spans="1:9" s="82" customFormat="1" ht="12.75">
      <c r="A75" s="66" t="s">
        <v>153</v>
      </c>
      <c r="B75" s="63">
        <v>2200</v>
      </c>
      <c r="C75" s="63">
        <v>300</v>
      </c>
      <c r="D75" s="64">
        <f>SUM(D77:D81)</f>
        <v>29600</v>
      </c>
      <c r="E75" s="64">
        <f>SUM(E77:E81)</f>
        <v>18000</v>
      </c>
      <c r="F75" s="64">
        <f>SUM(F77:F81)</f>
        <v>24000</v>
      </c>
      <c r="G75" s="64">
        <f>SUM(G77:G81)</f>
        <v>24000</v>
      </c>
      <c r="H75" s="62"/>
      <c r="I75" s="60">
        <f>SUM(D75:G75)</f>
        <v>95600</v>
      </c>
    </row>
    <row r="76" spans="1:9" ht="12.75">
      <c r="A76" s="83" t="s">
        <v>117</v>
      </c>
      <c r="B76" s="81"/>
      <c r="C76" s="34"/>
      <c r="D76" s="60"/>
      <c r="E76" s="60"/>
      <c r="F76" s="60"/>
      <c r="G76" s="60"/>
      <c r="H76" s="81"/>
      <c r="I76" s="60"/>
    </row>
    <row r="77" spans="1:9" ht="30" customHeight="1">
      <c r="A77" s="83" t="s">
        <v>154</v>
      </c>
      <c r="B77" s="34">
        <v>2201</v>
      </c>
      <c r="C77" s="34">
        <v>320</v>
      </c>
      <c r="D77" s="60"/>
      <c r="E77" s="60"/>
      <c r="F77" s="60"/>
      <c r="G77" s="60"/>
      <c r="H77" s="81"/>
      <c r="I77" s="60"/>
    </row>
    <row r="78" spans="1:9" ht="32.25" customHeight="1">
      <c r="A78" s="83" t="s">
        <v>155</v>
      </c>
      <c r="B78" s="34">
        <v>2202</v>
      </c>
      <c r="C78" s="34">
        <v>340</v>
      </c>
      <c r="D78" s="60"/>
      <c r="E78" s="60"/>
      <c r="F78" s="60"/>
      <c r="G78" s="60"/>
      <c r="H78" s="81"/>
      <c r="I78" s="60">
        <f>SUM(D78:G78)</f>
        <v>0</v>
      </c>
    </row>
    <row r="79" spans="1:9" ht="62.25" customHeight="1">
      <c r="A79" s="83" t="s">
        <v>156</v>
      </c>
      <c r="B79" s="34">
        <v>2203</v>
      </c>
      <c r="C79" s="34">
        <v>350</v>
      </c>
      <c r="D79" s="60"/>
      <c r="E79" s="60"/>
      <c r="F79" s="60"/>
      <c r="G79" s="60"/>
      <c r="H79" s="81"/>
      <c r="I79" s="60"/>
    </row>
    <row r="80" spans="1:9" ht="18.75" customHeight="1">
      <c r="A80" s="83" t="s">
        <v>157</v>
      </c>
      <c r="B80" s="34">
        <v>2204</v>
      </c>
      <c r="C80" s="34">
        <v>360</v>
      </c>
      <c r="D80" s="60"/>
      <c r="E80" s="60"/>
      <c r="F80" s="60"/>
      <c r="G80" s="60"/>
      <c r="H80" s="81"/>
      <c r="I80" s="60"/>
    </row>
    <row r="81" spans="1:9" ht="20.25" customHeight="1">
      <c r="A81" s="83" t="s">
        <v>158</v>
      </c>
      <c r="B81" s="34">
        <v>2205</v>
      </c>
      <c r="C81" s="34">
        <v>360</v>
      </c>
      <c r="D81" s="60">
        <v>29600</v>
      </c>
      <c r="E81" s="60">
        <v>18000</v>
      </c>
      <c r="F81" s="60">
        <v>24000</v>
      </c>
      <c r="G81" s="60">
        <v>24000</v>
      </c>
      <c r="H81" s="81"/>
      <c r="I81" s="60">
        <f>SUM(D81:G81)</f>
        <v>95600</v>
      </c>
    </row>
    <row r="82" spans="1:9" s="82" customFormat="1" ht="12.75">
      <c r="A82" s="62" t="s">
        <v>159</v>
      </c>
      <c r="B82" s="63">
        <v>2300</v>
      </c>
      <c r="C82" s="63">
        <v>850</v>
      </c>
      <c r="D82" s="64">
        <f>SUM(D84:D93)</f>
        <v>14240.82</v>
      </c>
      <c r="E82" s="64">
        <f>SUM(E84:E93)</f>
        <v>58603.59</v>
      </c>
      <c r="F82" s="64">
        <f>SUM(F84:F93)</f>
        <v>50100</v>
      </c>
      <c r="G82" s="64">
        <f>SUM(G84:G93)</f>
        <v>50100</v>
      </c>
      <c r="H82" s="62"/>
      <c r="I82" s="60">
        <f>SUM(D82:G82)</f>
        <v>173044.41</v>
      </c>
    </row>
    <row r="83" spans="1:9" ht="12.75">
      <c r="A83" s="66" t="s">
        <v>117</v>
      </c>
      <c r="B83" s="81"/>
      <c r="C83" s="34"/>
      <c r="D83" s="60"/>
      <c r="E83" s="60"/>
      <c r="F83" s="60"/>
      <c r="G83" s="60"/>
      <c r="H83" s="81"/>
      <c r="I83" s="60"/>
    </row>
    <row r="84" spans="1:9" ht="12.75">
      <c r="A84" s="66" t="s">
        <v>160</v>
      </c>
      <c r="B84" s="34">
        <v>2301</v>
      </c>
      <c r="C84" s="34">
        <v>851</v>
      </c>
      <c r="D84" s="60"/>
      <c r="E84" s="60"/>
      <c r="F84" s="60"/>
      <c r="G84" s="60"/>
      <c r="H84" s="81"/>
      <c r="I84" s="60"/>
    </row>
    <row r="85" spans="1:9" ht="12.75">
      <c r="A85" s="66" t="s">
        <v>161</v>
      </c>
      <c r="B85" s="34">
        <v>2302</v>
      </c>
      <c r="C85" s="34">
        <v>851</v>
      </c>
      <c r="D85" s="60">
        <v>8477</v>
      </c>
      <c r="E85" s="60">
        <v>34180</v>
      </c>
      <c r="F85" s="60">
        <v>42500</v>
      </c>
      <c r="G85" s="60">
        <v>42500</v>
      </c>
      <c r="H85" s="81"/>
      <c r="I85" s="60">
        <f>SUM(D85:G85)</f>
        <v>127657</v>
      </c>
    </row>
    <row r="86" spans="1:9" ht="12.75">
      <c r="A86" s="66" t="s">
        <v>162</v>
      </c>
      <c r="B86" s="34">
        <v>2303</v>
      </c>
      <c r="C86" s="34">
        <v>852</v>
      </c>
      <c r="D86" s="60"/>
      <c r="E86" s="60"/>
      <c r="F86" s="60"/>
      <c r="G86" s="60"/>
      <c r="H86" s="81"/>
      <c r="I86" s="60"/>
    </row>
    <row r="87" spans="1:9" ht="34.5" customHeight="1">
      <c r="A87" s="66" t="s">
        <v>163</v>
      </c>
      <c r="B87" s="34">
        <v>2304</v>
      </c>
      <c r="C87" s="34">
        <v>852</v>
      </c>
      <c r="D87" s="60"/>
      <c r="E87" s="60"/>
      <c r="F87" s="60"/>
      <c r="G87" s="60"/>
      <c r="H87" s="81"/>
      <c r="I87" s="60"/>
    </row>
    <row r="88" spans="1:9" ht="12.75">
      <c r="A88" s="66" t="s">
        <v>164</v>
      </c>
      <c r="B88" s="34">
        <v>2305</v>
      </c>
      <c r="C88" s="34">
        <v>852</v>
      </c>
      <c r="D88" s="60">
        <v>5508</v>
      </c>
      <c r="E88" s="60">
        <v>11500</v>
      </c>
      <c r="F88" s="60">
        <v>4000</v>
      </c>
      <c r="G88" s="60">
        <v>4000</v>
      </c>
      <c r="H88" s="81"/>
      <c r="I88" s="60">
        <f>SUM(D88:G88)</f>
        <v>25008</v>
      </c>
    </row>
    <row r="89" spans="1:9" ht="23.25" customHeight="1">
      <c r="A89" s="66" t="s">
        <v>165</v>
      </c>
      <c r="B89" s="34">
        <v>2306</v>
      </c>
      <c r="C89" s="34">
        <v>852</v>
      </c>
      <c r="D89" s="60"/>
      <c r="E89" s="60"/>
      <c r="F89" s="60"/>
      <c r="G89" s="60"/>
      <c r="H89" s="81"/>
      <c r="I89" s="60"/>
    </row>
    <row r="90" spans="1:9" ht="12.75">
      <c r="A90" s="66" t="s">
        <v>166</v>
      </c>
      <c r="B90" s="34">
        <v>2307</v>
      </c>
      <c r="C90" s="34">
        <v>852</v>
      </c>
      <c r="D90" s="60"/>
      <c r="E90" s="60"/>
      <c r="F90" s="60"/>
      <c r="G90" s="60"/>
      <c r="H90" s="81"/>
      <c r="I90" s="60"/>
    </row>
    <row r="91" spans="1:9" ht="34.5" customHeight="1">
      <c r="A91" s="66" t="s">
        <v>167</v>
      </c>
      <c r="B91" s="34">
        <v>2308</v>
      </c>
      <c r="C91" s="34">
        <v>852</v>
      </c>
      <c r="D91" s="60"/>
      <c r="E91" s="60"/>
      <c r="F91" s="60"/>
      <c r="G91" s="60"/>
      <c r="H91" s="81"/>
      <c r="I91" s="60"/>
    </row>
    <row r="92" spans="1:9" ht="17.25" customHeight="1">
      <c r="A92" s="66" t="s">
        <v>168</v>
      </c>
      <c r="B92" s="34">
        <v>2309</v>
      </c>
      <c r="C92" s="34">
        <v>853</v>
      </c>
      <c r="D92" s="60"/>
      <c r="E92" s="60"/>
      <c r="F92" s="60"/>
      <c r="G92" s="60"/>
      <c r="H92" s="81"/>
      <c r="I92" s="60"/>
    </row>
    <row r="93" spans="1:9" ht="12.75">
      <c r="A93" s="66" t="s">
        <v>169</v>
      </c>
      <c r="B93" s="34">
        <v>2310</v>
      </c>
      <c r="C93" s="34">
        <v>853</v>
      </c>
      <c r="D93" s="60">
        <v>255.82</v>
      </c>
      <c r="E93" s="60">
        <v>12923.59</v>
      </c>
      <c r="F93" s="60">
        <v>3600</v>
      </c>
      <c r="G93" s="60">
        <v>3600</v>
      </c>
      <c r="H93" s="81"/>
      <c r="I93" s="60">
        <f>SUM(D93:G93)</f>
        <v>20379.41</v>
      </c>
    </row>
    <row r="94" spans="1:9" s="82" customFormat="1" ht="12.75">
      <c r="A94" s="62" t="s">
        <v>170</v>
      </c>
      <c r="B94" s="63">
        <v>2400</v>
      </c>
      <c r="C94" s="63" t="s">
        <v>92</v>
      </c>
      <c r="D94" s="64"/>
      <c r="E94" s="64"/>
      <c r="F94" s="64"/>
      <c r="G94" s="64"/>
      <c r="H94" s="62"/>
      <c r="I94" s="60"/>
    </row>
    <row r="95" spans="1:9" ht="12.75">
      <c r="A95" s="66" t="s">
        <v>117</v>
      </c>
      <c r="B95" s="34"/>
      <c r="C95" s="34"/>
      <c r="D95" s="60"/>
      <c r="E95" s="60"/>
      <c r="F95" s="60"/>
      <c r="G95" s="60"/>
      <c r="H95" s="81"/>
      <c r="I95" s="60"/>
    </row>
    <row r="96" spans="1:9" s="84" customFormat="1" ht="12.75">
      <c r="A96" s="66" t="s">
        <v>171</v>
      </c>
      <c r="B96" s="34">
        <v>2401</v>
      </c>
      <c r="C96" s="34">
        <v>862</v>
      </c>
      <c r="D96" s="64"/>
      <c r="E96" s="64"/>
      <c r="F96" s="64"/>
      <c r="G96" s="64"/>
      <c r="H96" s="62"/>
      <c r="I96" s="60"/>
    </row>
    <row r="97" spans="1:9" ht="24.75" customHeight="1">
      <c r="A97" s="66" t="s">
        <v>172</v>
      </c>
      <c r="B97" s="34">
        <v>2402</v>
      </c>
      <c r="C97" s="34">
        <v>810</v>
      </c>
      <c r="D97" s="60"/>
      <c r="E97" s="60"/>
      <c r="F97" s="60"/>
      <c r="G97" s="60"/>
      <c r="H97" s="81"/>
      <c r="I97" s="60"/>
    </row>
    <row r="98" spans="1:9" ht="31.5" customHeight="1">
      <c r="A98" s="66" t="s">
        <v>173</v>
      </c>
      <c r="B98" s="34">
        <v>2403</v>
      </c>
      <c r="C98" s="34">
        <v>863</v>
      </c>
      <c r="D98" s="60"/>
      <c r="E98" s="60"/>
      <c r="F98" s="60"/>
      <c r="G98" s="60"/>
      <c r="H98" s="81"/>
      <c r="I98" s="60"/>
    </row>
    <row r="99" spans="1:9" s="82" customFormat="1" ht="20.25" customHeight="1">
      <c r="A99" s="62" t="s">
        <v>174</v>
      </c>
      <c r="B99" s="63">
        <v>2500</v>
      </c>
      <c r="C99" s="63" t="s">
        <v>92</v>
      </c>
      <c r="D99" s="64">
        <f>D101+D102</f>
        <v>8226</v>
      </c>
      <c r="E99" s="64">
        <f>E101+E102</f>
        <v>46207</v>
      </c>
      <c r="F99" s="64"/>
      <c r="G99" s="64"/>
      <c r="H99" s="62"/>
      <c r="I99" s="60"/>
    </row>
    <row r="100" spans="1:9" ht="12.75">
      <c r="A100" s="66" t="s">
        <v>117</v>
      </c>
      <c r="B100" s="34"/>
      <c r="C100" s="34"/>
      <c r="D100" s="60"/>
      <c r="E100" s="60"/>
      <c r="F100" s="60"/>
      <c r="G100" s="60"/>
      <c r="H100" s="81"/>
      <c r="I100" s="60"/>
    </row>
    <row r="101" spans="1:9" ht="23.25" customHeight="1">
      <c r="A101" s="66" t="s">
        <v>169</v>
      </c>
      <c r="B101" s="34">
        <v>2501</v>
      </c>
      <c r="C101" s="34">
        <v>853</v>
      </c>
      <c r="D101" s="60"/>
      <c r="E101" s="60"/>
      <c r="F101" s="60"/>
      <c r="G101" s="60"/>
      <c r="H101" s="81"/>
      <c r="I101" s="60"/>
    </row>
    <row r="102" spans="1:9" ht="33" customHeight="1">
      <c r="A102" s="66" t="s">
        <v>175</v>
      </c>
      <c r="B102" s="34">
        <v>2502</v>
      </c>
      <c r="C102" s="34">
        <v>832</v>
      </c>
      <c r="D102" s="60">
        <v>8226</v>
      </c>
      <c r="E102" s="60">
        <v>46207</v>
      </c>
      <c r="F102" s="60"/>
      <c r="G102" s="60"/>
      <c r="H102" s="81"/>
      <c r="I102" s="60"/>
    </row>
    <row r="103" spans="1:9" s="82" customFormat="1" ht="21.75" customHeight="1">
      <c r="A103" s="62" t="s">
        <v>176</v>
      </c>
      <c r="B103" s="63">
        <v>2600</v>
      </c>
      <c r="C103" s="63" t="s">
        <v>130</v>
      </c>
      <c r="D103" s="64">
        <f>D107+D110+D115+D116+D122+D126+D134+D141+D142</f>
        <v>9305200.64</v>
      </c>
      <c r="E103" s="64">
        <f>E107+E110+E115+E116+E122+E126+E134+E141+E142</f>
        <v>7927435.790000001</v>
      </c>
      <c r="F103" s="64">
        <f>F107+F110+F115+F116+F122+F126+F134+F141+F142</f>
        <v>7065444.6</v>
      </c>
      <c r="G103" s="64">
        <f>G107+G110+G115+G116+G122+G126+G134+G141+G142</f>
        <v>7065444.6</v>
      </c>
      <c r="H103" s="62"/>
      <c r="I103" s="60">
        <f>SUM(D103:G103)</f>
        <v>31363525.630000003</v>
      </c>
    </row>
    <row r="104" spans="1:9" ht="12.75">
      <c r="A104" s="66" t="s">
        <v>96</v>
      </c>
      <c r="B104" s="34"/>
      <c r="C104" s="34"/>
      <c r="D104" s="60"/>
      <c r="E104" s="60"/>
      <c r="F104" s="60"/>
      <c r="G104" s="60"/>
      <c r="H104" s="81"/>
      <c r="I104" s="60"/>
    </row>
    <row r="105" spans="1:9" ht="20.25" customHeight="1">
      <c r="A105" s="66" t="s">
        <v>177</v>
      </c>
      <c r="B105" s="34">
        <v>2610</v>
      </c>
      <c r="C105" s="34">
        <v>241</v>
      </c>
      <c r="D105" s="60"/>
      <c r="E105" s="60"/>
      <c r="F105" s="60"/>
      <c r="G105" s="60"/>
      <c r="H105" s="81"/>
      <c r="I105" s="60"/>
    </row>
    <row r="106" spans="1:9" ht="12.75">
      <c r="A106" s="66" t="s">
        <v>178</v>
      </c>
      <c r="B106" s="34">
        <v>2620</v>
      </c>
      <c r="C106" s="34">
        <v>242</v>
      </c>
      <c r="D106" s="60"/>
      <c r="E106" s="60"/>
      <c r="F106" s="60"/>
      <c r="G106" s="60"/>
      <c r="H106" s="81"/>
      <c r="I106" s="60"/>
    </row>
    <row r="107" spans="1:9" ht="30" customHeight="1">
      <c r="A107" s="66" t="s">
        <v>179</v>
      </c>
      <c r="B107" s="34">
        <v>2630</v>
      </c>
      <c r="C107" s="34">
        <v>243</v>
      </c>
      <c r="D107" s="60"/>
      <c r="E107" s="60"/>
      <c r="F107" s="60"/>
      <c r="G107" s="60"/>
      <c r="H107" s="81"/>
      <c r="I107" s="60">
        <f>SUM(D107:G107)</f>
        <v>0</v>
      </c>
    </row>
    <row r="108" spans="1:9" ht="19.5" customHeight="1">
      <c r="A108" s="66" t="s">
        <v>180</v>
      </c>
      <c r="B108" s="34">
        <v>2640</v>
      </c>
      <c r="C108" s="34">
        <v>244</v>
      </c>
      <c r="D108" s="60"/>
      <c r="E108" s="60"/>
      <c r="F108" s="60"/>
      <c r="G108" s="60"/>
      <c r="H108" s="81"/>
      <c r="I108" s="60"/>
    </row>
    <row r="109" spans="1:9" ht="12.75">
      <c r="A109" s="61" t="s">
        <v>117</v>
      </c>
      <c r="B109" s="34"/>
      <c r="C109" s="34"/>
      <c r="D109" s="60"/>
      <c r="E109" s="60"/>
      <c r="F109" s="60"/>
      <c r="G109" s="60"/>
      <c r="H109" s="81"/>
      <c r="I109" s="60"/>
    </row>
    <row r="110" spans="1:9" ht="12.75">
      <c r="A110" s="61" t="s">
        <v>181</v>
      </c>
      <c r="B110" s="34">
        <v>2631</v>
      </c>
      <c r="C110" s="34">
        <v>244</v>
      </c>
      <c r="D110" s="60">
        <v>78885.43</v>
      </c>
      <c r="E110" s="60">
        <v>98000</v>
      </c>
      <c r="F110" s="60">
        <v>98000</v>
      </c>
      <c r="G110" s="60">
        <v>98000</v>
      </c>
      <c r="H110" s="81"/>
      <c r="I110" s="60">
        <f>SUM(D110:G110)</f>
        <v>372885.43</v>
      </c>
    </row>
    <row r="111" spans="1:9" ht="12.75">
      <c r="A111" s="83" t="s">
        <v>117</v>
      </c>
      <c r="B111" s="34"/>
      <c r="C111" s="34"/>
      <c r="D111" s="60"/>
      <c r="E111" s="60"/>
      <c r="F111" s="60"/>
      <c r="G111" s="60"/>
      <c r="H111" s="81"/>
      <c r="I111" s="60"/>
    </row>
    <row r="112" spans="1:9" s="90" customFormat="1" ht="28.5" customHeight="1">
      <c r="A112" s="85" t="s">
        <v>182</v>
      </c>
      <c r="B112" s="86"/>
      <c r="C112" s="86">
        <v>244</v>
      </c>
      <c r="D112" s="87"/>
      <c r="E112" s="87"/>
      <c r="F112" s="88"/>
      <c r="G112" s="88"/>
      <c r="H112" s="89"/>
      <c r="I112" s="60"/>
    </row>
    <row r="113" spans="1:9" s="90" customFormat="1" ht="21" customHeight="1">
      <c r="A113" s="85" t="s">
        <v>183</v>
      </c>
      <c r="B113" s="86"/>
      <c r="C113" s="86">
        <v>244</v>
      </c>
      <c r="D113" s="88"/>
      <c r="E113" s="88"/>
      <c r="F113" s="88"/>
      <c r="G113" s="88"/>
      <c r="H113" s="89"/>
      <c r="I113" s="60"/>
    </row>
    <row r="114" spans="1:9" s="90" customFormat="1" ht="20.25" customHeight="1">
      <c r="A114" s="85" t="s">
        <v>184</v>
      </c>
      <c r="B114" s="86"/>
      <c r="C114" s="86">
        <v>244</v>
      </c>
      <c r="D114" s="88"/>
      <c r="E114" s="88"/>
      <c r="F114" s="88"/>
      <c r="G114" s="88"/>
      <c r="H114" s="89"/>
      <c r="I114" s="60"/>
    </row>
    <row r="115" spans="1:9" s="90" customFormat="1" ht="20.25" customHeight="1">
      <c r="A115" s="67" t="s">
        <v>185</v>
      </c>
      <c r="B115" s="86">
        <v>2632</v>
      </c>
      <c r="C115" s="86">
        <v>244</v>
      </c>
      <c r="D115" s="88"/>
      <c r="E115" s="88"/>
      <c r="F115" s="88"/>
      <c r="G115" s="88"/>
      <c r="H115" s="89"/>
      <c r="I115" s="60"/>
    </row>
    <row r="116" spans="1:9" s="90" customFormat="1" ht="18.75" customHeight="1">
      <c r="A116" s="67" t="s">
        <v>186</v>
      </c>
      <c r="B116" s="86">
        <v>2633</v>
      </c>
      <c r="C116" s="86">
        <v>244</v>
      </c>
      <c r="D116" s="88">
        <v>3805630.7</v>
      </c>
      <c r="E116" s="88">
        <v>3252864.28</v>
      </c>
      <c r="F116" s="88">
        <v>2393800</v>
      </c>
      <c r="G116" s="88">
        <v>2393800</v>
      </c>
      <c r="H116" s="89"/>
      <c r="I116" s="60">
        <f>SUM(D116:G116)</f>
        <v>11846094.98</v>
      </c>
    </row>
    <row r="117" spans="1:9" s="90" customFormat="1" ht="21" customHeight="1">
      <c r="A117" s="80" t="s">
        <v>96</v>
      </c>
      <c r="B117" s="86"/>
      <c r="C117" s="86"/>
      <c r="D117" s="88"/>
      <c r="E117" s="88"/>
      <c r="F117" s="88"/>
      <c r="G117" s="88"/>
      <c r="H117" s="89"/>
      <c r="I117" s="60"/>
    </row>
    <row r="118" spans="1:9" s="90" customFormat="1" ht="28.5" customHeight="1">
      <c r="A118" s="67" t="s">
        <v>187</v>
      </c>
      <c r="B118" s="86"/>
      <c r="C118" s="86">
        <v>244</v>
      </c>
      <c r="D118" s="88">
        <f>D116</f>
        <v>3805630.7</v>
      </c>
      <c r="E118" s="88">
        <f>E116</f>
        <v>3252864.28</v>
      </c>
      <c r="F118" s="88">
        <f>F116</f>
        <v>2393800</v>
      </c>
      <c r="G118" s="88">
        <f>G116</f>
        <v>2393800</v>
      </c>
      <c r="H118" s="89"/>
      <c r="I118" s="60">
        <f>SUM(D118:G118)</f>
        <v>11846094.98</v>
      </c>
    </row>
    <row r="119" spans="1:9" s="90" customFormat="1" ht="20.25" customHeight="1">
      <c r="A119" s="67" t="s">
        <v>188</v>
      </c>
      <c r="B119" s="86"/>
      <c r="C119" s="86">
        <v>244</v>
      </c>
      <c r="D119" s="88"/>
      <c r="E119" s="88"/>
      <c r="F119" s="88"/>
      <c r="G119" s="88"/>
      <c r="H119" s="89"/>
      <c r="I119" s="60"/>
    </row>
    <row r="120" spans="1:9" ht="18.75" customHeight="1">
      <c r="A120" s="61" t="s">
        <v>189</v>
      </c>
      <c r="B120" s="34"/>
      <c r="C120" s="34">
        <v>244</v>
      </c>
      <c r="D120" s="60"/>
      <c r="E120" s="60"/>
      <c r="F120" s="60"/>
      <c r="G120" s="60"/>
      <c r="H120" s="81"/>
      <c r="I120" s="60"/>
    </row>
    <row r="121" spans="1:9" ht="15.75" customHeight="1">
      <c r="A121" s="61" t="s">
        <v>190</v>
      </c>
      <c r="B121" s="34"/>
      <c r="C121" s="34">
        <v>244</v>
      </c>
      <c r="D121" s="60"/>
      <c r="E121" s="60"/>
      <c r="F121" s="60"/>
      <c r="G121" s="60"/>
      <c r="H121" s="81"/>
      <c r="I121" s="60"/>
    </row>
    <row r="122" spans="1:9" ht="24.75" customHeight="1">
      <c r="A122" s="61" t="s">
        <v>191</v>
      </c>
      <c r="B122" s="34">
        <v>2634</v>
      </c>
      <c r="C122" s="34">
        <v>244</v>
      </c>
      <c r="D122" s="60"/>
      <c r="E122" s="60"/>
      <c r="F122" s="60"/>
      <c r="G122" s="60"/>
      <c r="H122" s="81"/>
      <c r="I122" s="60"/>
    </row>
    <row r="123" spans="1:9" ht="12.75">
      <c r="A123" s="83" t="s">
        <v>96</v>
      </c>
      <c r="B123" s="34"/>
      <c r="C123" s="34"/>
      <c r="D123" s="60"/>
      <c r="E123" s="60"/>
      <c r="F123" s="60"/>
      <c r="G123" s="60"/>
      <c r="H123" s="81"/>
      <c r="I123" s="60"/>
    </row>
    <row r="124" spans="1:9" ht="21.75" customHeight="1">
      <c r="A124" s="83" t="s">
        <v>192</v>
      </c>
      <c r="B124" s="34"/>
      <c r="C124" s="34">
        <v>244</v>
      </c>
      <c r="D124" s="60"/>
      <c r="E124" s="60"/>
      <c r="F124" s="60"/>
      <c r="G124" s="60"/>
      <c r="H124" s="81"/>
      <c r="I124" s="60"/>
    </row>
    <row r="125" spans="1:9" ht="20.25" customHeight="1">
      <c r="A125" s="83" t="s">
        <v>193</v>
      </c>
      <c r="B125" s="34"/>
      <c r="C125" s="34">
        <v>244</v>
      </c>
      <c r="D125" s="60"/>
      <c r="E125" s="60"/>
      <c r="F125" s="60"/>
      <c r="G125" s="60"/>
      <c r="H125" s="81"/>
      <c r="I125" s="60"/>
    </row>
    <row r="126" spans="1:9" ht="22.5" customHeight="1">
      <c r="A126" s="91" t="s">
        <v>194</v>
      </c>
      <c r="B126" s="92">
        <v>2635</v>
      </c>
      <c r="C126" s="92">
        <v>244</v>
      </c>
      <c r="D126" s="93">
        <f>SUM(D128:D133)</f>
        <v>171925.48</v>
      </c>
      <c r="E126" s="93">
        <f>SUM(E128:E133)</f>
        <v>101721.12</v>
      </c>
      <c r="F126" s="93">
        <f>SUM(F128:F133)</f>
        <v>66000</v>
      </c>
      <c r="G126" s="93">
        <f>SUM(G128:G133)</f>
        <v>66000</v>
      </c>
      <c r="H126" s="94"/>
      <c r="I126" s="60">
        <f>SUM(D126:G126)</f>
        <v>405646.6</v>
      </c>
    </row>
    <row r="127" spans="1:9" ht="12.75">
      <c r="A127" s="83" t="s">
        <v>96</v>
      </c>
      <c r="B127" s="34"/>
      <c r="C127" s="34"/>
      <c r="D127" s="60"/>
      <c r="E127" s="60"/>
      <c r="F127" s="60"/>
      <c r="G127" s="60"/>
      <c r="H127" s="81"/>
      <c r="I127" s="60"/>
    </row>
    <row r="128" spans="1:9" ht="12.75">
      <c r="A128" s="83" t="s">
        <v>195</v>
      </c>
      <c r="B128" s="34"/>
      <c r="C128" s="34">
        <v>244</v>
      </c>
      <c r="D128" s="60"/>
      <c r="E128" s="60"/>
      <c r="F128" s="60"/>
      <c r="G128" s="60"/>
      <c r="H128" s="81"/>
      <c r="I128" s="60">
        <f>SUM(D128:G128)</f>
        <v>0</v>
      </c>
    </row>
    <row r="129" spans="1:9" ht="12.75">
      <c r="A129" s="95" t="s">
        <v>117</v>
      </c>
      <c r="B129" s="34"/>
      <c r="C129" s="34"/>
      <c r="D129" s="60"/>
      <c r="E129" s="60"/>
      <c r="F129" s="60"/>
      <c r="G129" s="60"/>
      <c r="H129" s="81"/>
      <c r="I129" s="60"/>
    </row>
    <row r="130" spans="1:9" ht="12.75">
      <c r="A130" s="95" t="s">
        <v>196</v>
      </c>
      <c r="B130" s="34"/>
      <c r="C130" s="34">
        <v>244</v>
      </c>
      <c r="D130" s="60"/>
      <c r="E130" s="60"/>
      <c r="F130" s="60"/>
      <c r="G130" s="60"/>
      <c r="H130" s="81"/>
      <c r="I130" s="60"/>
    </row>
    <row r="131" spans="1:9" ht="24.75" customHeight="1">
      <c r="A131" s="83" t="s">
        <v>197</v>
      </c>
      <c r="B131" s="34"/>
      <c r="C131" s="34">
        <v>244</v>
      </c>
      <c r="D131" s="60">
        <v>171925.48</v>
      </c>
      <c r="E131" s="60">
        <v>101721.12</v>
      </c>
      <c r="F131" s="60">
        <v>66000</v>
      </c>
      <c r="G131" s="60">
        <v>66000</v>
      </c>
      <c r="H131" s="81"/>
      <c r="I131" s="60">
        <f>SUM(D131:G131)</f>
        <v>405646.6</v>
      </c>
    </row>
    <row r="132" spans="1:9" ht="30.75" customHeight="1">
      <c r="A132" s="83" t="s">
        <v>198</v>
      </c>
      <c r="B132" s="34"/>
      <c r="C132" s="34">
        <v>244</v>
      </c>
      <c r="D132" s="60"/>
      <c r="E132" s="60"/>
      <c r="F132" s="60"/>
      <c r="G132" s="60"/>
      <c r="H132" s="81"/>
      <c r="I132" s="60"/>
    </row>
    <row r="133" spans="1:9" ht="22.5" customHeight="1">
      <c r="A133" s="83" t="s">
        <v>199</v>
      </c>
      <c r="B133" s="34"/>
      <c r="C133" s="34">
        <v>244</v>
      </c>
      <c r="D133" s="60"/>
      <c r="E133" s="60"/>
      <c r="F133" s="60"/>
      <c r="G133" s="60"/>
      <c r="H133" s="81"/>
      <c r="I133" s="60"/>
    </row>
    <row r="134" spans="1:9" ht="12.75">
      <c r="A134" s="96" t="s">
        <v>200</v>
      </c>
      <c r="B134" s="97">
        <v>2636</v>
      </c>
      <c r="C134" s="97">
        <v>244</v>
      </c>
      <c r="D134" s="98">
        <f>SUM(D136:D140)</f>
        <v>846483.05</v>
      </c>
      <c r="E134" s="98">
        <f>SUM(E136:E140)</f>
        <v>813120</v>
      </c>
      <c r="F134" s="98">
        <f>SUM(F136:F140)</f>
        <v>701080</v>
      </c>
      <c r="G134" s="98">
        <f>SUM(G136:G140)</f>
        <v>701080</v>
      </c>
      <c r="H134" s="99"/>
      <c r="I134" s="60">
        <f>SUM(D134:G134)</f>
        <v>3061763.05</v>
      </c>
    </row>
    <row r="135" spans="1:9" ht="12.75">
      <c r="A135" s="83" t="s">
        <v>96</v>
      </c>
      <c r="B135" s="34"/>
      <c r="C135" s="34"/>
      <c r="D135" s="60"/>
      <c r="E135" s="60"/>
      <c r="F135" s="60"/>
      <c r="G135" s="60"/>
      <c r="H135" s="81"/>
      <c r="I135" s="60"/>
    </row>
    <row r="136" spans="1:9" ht="33" customHeight="1">
      <c r="A136" s="83" t="s">
        <v>201</v>
      </c>
      <c r="B136" s="34"/>
      <c r="C136" s="34">
        <v>244</v>
      </c>
      <c r="D136" s="60"/>
      <c r="E136" s="60"/>
      <c r="F136" s="60"/>
      <c r="G136" s="60"/>
      <c r="H136" s="81"/>
      <c r="I136" s="60"/>
    </row>
    <row r="137" spans="1:9" ht="18.75" customHeight="1">
      <c r="A137" s="83" t="s">
        <v>202</v>
      </c>
      <c r="B137" s="34"/>
      <c r="C137" s="34">
        <v>244</v>
      </c>
      <c r="D137" s="60"/>
      <c r="E137" s="60">
        <v>6500</v>
      </c>
      <c r="F137" s="60">
        <v>6500</v>
      </c>
      <c r="G137" s="60">
        <v>6500</v>
      </c>
      <c r="H137" s="81"/>
      <c r="I137" s="60">
        <f>SUM(D137:G137)</f>
        <v>19500</v>
      </c>
    </row>
    <row r="138" spans="1:9" ht="20.25" customHeight="1">
      <c r="A138" s="83" t="s">
        <v>203</v>
      </c>
      <c r="B138" s="34"/>
      <c r="C138" s="34">
        <v>244</v>
      </c>
      <c r="D138" s="60"/>
      <c r="E138" s="60"/>
      <c r="F138" s="60"/>
      <c r="G138" s="60"/>
      <c r="H138" s="81"/>
      <c r="I138" s="60"/>
    </row>
    <row r="139" spans="1:9" ht="32.25" customHeight="1">
      <c r="A139" s="83" t="s">
        <v>204</v>
      </c>
      <c r="B139" s="34"/>
      <c r="C139" s="34">
        <v>244</v>
      </c>
      <c r="D139" s="60">
        <v>16600</v>
      </c>
      <c r="E139" s="60">
        <v>72880</v>
      </c>
      <c r="F139" s="60">
        <v>72880</v>
      </c>
      <c r="G139" s="60">
        <v>72880</v>
      </c>
      <c r="H139" s="81"/>
      <c r="I139" s="60">
        <f>SUM(D139:G139)</f>
        <v>235240</v>
      </c>
    </row>
    <row r="140" spans="1:9" ht="12.75">
      <c r="A140" s="83" t="s">
        <v>205</v>
      </c>
      <c r="B140" s="34"/>
      <c r="C140" s="34">
        <v>244</v>
      </c>
      <c r="D140" s="60">
        <v>829883.05</v>
      </c>
      <c r="E140" s="60">
        <v>733740</v>
      </c>
      <c r="F140" s="60">
        <v>621700</v>
      </c>
      <c r="G140" s="60">
        <v>621700</v>
      </c>
      <c r="H140" s="81"/>
      <c r="I140" s="60">
        <f>SUM(D140:G140)</f>
        <v>2807023.05</v>
      </c>
    </row>
    <row r="141" spans="1:9" ht="30" customHeight="1">
      <c r="A141" s="96" t="s">
        <v>206</v>
      </c>
      <c r="B141" s="97">
        <v>2637</v>
      </c>
      <c r="C141" s="97">
        <v>244</v>
      </c>
      <c r="D141" s="98">
        <v>652540.15</v>
      </c>
      <c r="E141" s="98">
        <v>476024.91</v>
      </c>
      <c r="F141" s="98">
        <v>487419</v>
      </c>
      <c r="G141" s="98">
        <v>487419</v>
      </c>
      <c r="H141" s="99"/>
      <c r="I141" s="60">
        <f>SUM(D141:G141)</f>
        <v>2103403.06</v>
      </c>
    </row>
    <row r="142" spans="1:9" ht="12.75">
      <c r="A142" s="96" t="s">
        <v>207</v>
      </c>
      <c r="B142" s="97">
        <v>2638</v>
      </c>
      <c r="C142" s="97">
        <v>244</v>
      </c>
      <c r="D142" s="98">
        <v>3749735.83</v>
      </c>
      <c r="E142" s="98">
        <v>3185705.48</v>
      </c>
      <c r="F142" s="98">
        <v>3319145.6</v>
      </c>
      <c r="G142" s="98">
        <v>3319145.6</v>
      </c>
      <c r="H142" s="99"/>
      <c r="I142" s="60">
        <f>SUM(D142:G142)</f>
        <v>13573732.51</v>
      </c>
    </row>
    <row r="143" spans="1:9" ht="12.75">
      <c r="A143" s="61" t="s">
        <v>208</v>
      </c>
      <c r="B143" s="34">
        <v>2639</v>
      </c>
      <c r="C143" s="34">
        <v>244</v>
      </c>
      <c r="D143" s="60"/>
      <c r="E143" s="60"/>
      <c r="F143" s="60"/>
      <c r="G143" s="60"/>
      <c r="H143" s="81"/>
      <c r="I143" s="60"/>
    </row>
    <row r="144" spans="1:9" ht="20.25" customHeight="1">
      <c r="A144" s="61" t="s">
        <v>209</v>
      </c>
      <c r="B144" s="34">
        <v>2640</v>
      </c>
      <c r="C144" s="34">
        <v>244</v>
      </c>
      <c r="D144" s="60"/>
      <c r="E144" s="60"/>
      <c r="F144" s="60"/>
      <c r="G144" s="60"/>
      <c r="H144" s="81"/>
      <c r="I144" s="60"/>
    </row>
    <row r="145" spans="1:9" ht="21.75" customHeight="1">
      <c r="A145" s="61" t="s">
        <v>210</v>
      </c>
      <c r="B145" s="34">
        <v>2700</v>
      </c>
      <c r="C145" s="34">
        <v>400</v>
      </c>
      <c r="D145" s="60"/>
      <c r="E145" s="60"/>
      <c r="F145" s="60"/>
      <c r="G145" s="60"/>
      <c r="H145" s="81"/>
      <c r="I145" s="60"/>
    </row>
    <row r="146" spans="1:9" ht="17.25" customHeight="1">
      <c r="A146" s="83" t="s">
        <v>117</v>
      </c>
      <c r="B146" s="34"/>
      <c r="C146" s="34"/>
      <c r="D146" s="60"/>
      <c r="E146" s="60"/>
      <c r="F146" s="60"/>
      <c r="G146" s="60"/>
      <c r="H146" s="81"/>
      <c r="I146" s="60"/>
    </row>
    <row r="147" spans="1:9" ht="21.75" customHeight="1">
      <c r="A147" s="85" t="s">
        <v>211</v>
      </c>
      <c r="B147" s="34">
        <v>2701</v>
      </c>
      <c r="C147" s="34">
        <v>406</v>
      </c>
      <c r="D147" s="60"/>
      <c r="E147" s="60"/>
      <c r="F147" s="60"/>
      <c r="G147" s="60"/>
      <c r="H147" s="81"/>
      <c r="I147" s="60"/>
    </row>
    <row r="148" spans="1:9" ht="32.25" customHeight="1">
      <c r="A148" s="83" t="s">
        <v>212</v>
      </c>
      <c r="B148" s="34">
        <v>2702</v>
      </c>
      <c r="C148" s="34">
        <v>407</v>
      </c>
      <c r="D148" s="60"/>
      <c r="E148" s="60"/>
      <c r="F148" s="60"/>
      <c r="G148" s="60"/>
      <c r="H148" s="81"/>
      <c r="I148" s="60"/>
    </row>
    <row r="149" spans="1:9" ht="12.75">
      <c r="A149" s="81" t="s">
        <v>213</v>
      </c>
      <c r="B149" s="34">
        <v>4000</v>
      </c>
      <c r="C149" s="34" t="s">
        <v>92</v>
      </c>
      <c r="D149" s="60"/>
      <c r="E149" s="60"/>
      <c r="F149" s="60"/>
      <c r="G149" s="60"/>
      <c r="H149" s="81"/>
      <c r="I149" s="60"/>
    </row>
    <row r="150" spans="1:9" ht="12.75">
      <c r="A150" s="66" t="s">
        <v>214</v>
      </c>
      <c r="B150" s="34">
        <v>4001</v>
      </c>
      <c r="C150" s="86">
        <v>610</v>
      </c>
      <c r="D150" s="60"/>
      <c r="E150" s="60"/>
      <c r="F150" s="60"/>
      <c r="G150" s="60"/>
      <c r="H150" s="81"/>
      <c r="I150" s="60"/>
    </row>
    <row r="151" spans="1:9" ht="19.5" customHeight="1">
      <c r="A151" s="66" t="s">
        <v>215</v>
      </c>
      <c r="B151" s="34">
        <v>4002</v>
      </c>
      <c r="C151" s="86">
        <v>610</v>
      </c>
      <c r="D151" s="60"/>
      <c r="E151" s="60"/>
      <c r="F151" s="60"/>
      <c r="G151" s="60"/>
      <c r="H151" s="81"/>
      <c r="I151" s="60"/>
    </row>
    <row r="152" spans="1:9" ht="17.25" customHeight="1">
      <c r="A152" s="66" t="s">
        <v>216</v>
      </c>
      <c r="B152" s="34">
        <v>4003</v>
      </c>
      <c r="C152" s="34">
        <v>610</v>
      </c>
      <c r="D152" s="60"/>
      <c r="E152" s="60"/>
      <c r="F152" s="60"/>
      <c r="G152" s="60"/>
      <c r="H152" s="81"/>
      <c r="I152" s="60"/>
    </row>
    <row r="153" spans="1:9" ht="32.25" customHeight="1">
      <c r="A153" s="66" t="s">
        <v>217</v>
      </c>
      <c r="B153" s="34"/>
      <c r="C153" s="34"/>
      <c r="D153" s="60"/>
      <c r="E153" s="60"/>
      <c r="F153" s="60"/>
      <c r="G153" s="60"/>
      <c r="H153" s="81"/>
      <c r="I153" s="60"/>
    </row>
    <row r="154" spans="1:9" ht="12.75">
      <c r="A154" s="81" t="s">
        <v>218</v>
      </c>
      <c r="B154" s="34">
        <v>4004</v>
      </c>
      <c r="C154" s="34">
        <v>610</v>
      </c>
      <c r="D154" s="60"/>
      <c r="E154" s="60"/>
      <c r="F154" s="60"/>
      <c r="G154" s="60"/>
      <c r="H154" s="81"/>
      <c r="I154" s="60"/>
    </row>
    <row r="155" spans="1:9" ht="12.75">
      <c r="A155" s="61" t="s">
        <v>93</v>
      </c>
      <c r="B155" s="34">
        <v>4009</v>
      </c>
      <c r="C155" s="34">
        <v>610</v>
      </c>
      <c r="D155" s="60"/>
      <c r="E155" s="60"/>
      <c r="F155" s="60"/>
      <c r="G155" s="60"/>
      <c r="H155" s="81"/>
      <c r="I155" s="60"/>
    </row>
    <row r="156" spans="1:9" ht="12.75">
      <c r="A156" s="81" t="s">
        <v>219</v>
      </c>
      <c r="B156" s="59" t="s">
        <v>220</v>
      </c>
      <c r="C156" s="34" t="s">
        <v>92</v>
      </c>
      <c r="D156" s="60">
        <v>152514.51</v>
      </c>
      <c r="E156" s="60"/>
      <c r="F156" s="60"/>
      <c r="G156" s="60"/>
      <c r="H156" s="81"/>
      <c r="I156" s="60"/>
    </row>
    <row r="157" spans="1:9" ht="12.75">
      <c r="A157" s="61" t="s">
        <v>93</v>
      </c>
      <c r="B157" s="59" t="s">
        <v>221</v>
      </c>
      <c r="C157" s="34" t="s">
        <v>92</v>
      </c>
      <c r="D157" s="60"/>
      <c r="E157" s="60"/>
      <c r="F157" s="60"/>
      <c r="G157" s="60"/>
      <c r="H157" s="81"/>
      <c r="I157" s="60"/>
    </row>
    <row r="158" ht="12.75">
      <c r="A158" s="100" t="s">
        <v>222</v>
      </c>
    </row>
    <row r="159" spans="1:4" ht="15" customHeight="1">
      <c r="A159" s="101" t="s">
        <v>223</v>
      </c>
      <c r="B159" s="101"/>
      <c r="C159" s="101"/>
      <c r="D159" s="101"/>
    </row>
    <row r="160" spans="1:4" ht="15" customHeight="1">
      <c r="A160" s="101" t="s">
        <v>224</v>
      </c>
      <c r="B160" s="101"/>
      <c r="C160" s="101"/>
      <c r="D160" s="101"/>
    </row>
    <row r="161" spans="1:4" ht="15" customHeight="1">
      <c r="A161" s="101" t="s">
        <v>225</v>
      </c>
      <c r="B161" s="101"/>
      <c r="C161" s="101"/>
      <c r="D161" s="101"/>
    </row>
  </sheetData>
  <sheetProtection selectLockedCells="1" selectUnlockedCells="1"/>
  <mergeCells count="11">
    <mergeCell ref="H1:I1"/>
    <mergeCell ref="A2:I2"/>
    <mergeCell ref="B3:I3"/>
    <mergeCell ref="B5:I5"/>
    <mergeCell ref="A7:A8"/>
    <mergeCell ref="B7:B8"/>
    <mergeCell ref="C7:C8"/>
    <mergeCell ref="D7:I7"/>
    <mergeCell ref="A159:D159"/>
    <mergeCell ref="A160:D160"/>
    <mergeCell ref="A161:D161"/>
  </mergeCells>
  <printOptions/>
  <pageMargins left="0.39375" right="0.39375" top="0.7479166666666667" bottom="0.39375" header="0.5118055555555555" footer="0.5118055555555555"/>
  <pageSetup fitToHeight="5" fitToWidth="1" horizontalDpi="300" verticalDpi="300" orientation="landscape" paperSize="9"/>
  <rowBreaks count="1" manualBreakCount="1"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view="pageBreakPreview" zoomScale="72" zoomScaleSheetLayoutView="72" workbookViewId="0" topLeftCell="A1">
      <selection activeCell="E13" sqref="E13"/>
    </sheetView>
  </sheetViews>
  <sheetFormatPr defaultColWidth="9.140625" defaultRowHeight="12.75"/>
  <cols>
    <col min="1" max="1" width="42.57421875" style="2" customWidth="1"/>
    <col min="2" max="2" width="12.00390625" style="2" customWidth="1"/>
    <col min="3" max="3" width="17.7109375" style="2" customWidth="1"/>
    <col min="4" max="4" width="18.7109375" style="2" customWidth="1"/>
    <col min="5" max="5" width="17.421875" style="48" customWidth="1"/>
    <col min="6" max="6" width="16.8515625" style="48" customWidth="1"/>
    <col min="7" max="7" width="20.28125" style="48" customWidth="1"/>
    <col min="8" max="16384" width="9.421875" style="48" customWidth="1"/>
  </cols>
  <sheetData>
    <row r="1" spans="4:7" ht="12.75">
      <c r="D1" s="102"/>
      <c r="G1" s="29" t="s">
        <v>226</v>
      </c>
    </row>
    <row r="3" spans="1:7" ht="12.75">
      <c r="A3" s="103" t="s">
        <v>227</v>
      </c>
      <c r="B3" s="103"/>
      <c r="C3" s="103"/>
      <c r="D3" s="103"/>
      <c r="E3" s="103"/>
      <c r="F3" s="103"/>
      <c r="G3" s="103"/>
    </row>
    <row r="4" spans="1:7" ht="12.75">
      <c r="A4" s="103" t="s">
        <v>31</v>
      </c>
      <c r="B4" s="103"/>
      <c r="C4" s="103"/>
      <c r="D4" s="103"/>
      <c r="E4" s="103"/>
      <c r="F4" s="103"/>
      <c r="G4" s="103"/>
    </row>
    <row r="5" spans="3:4" ht="12.75">
      <c r="C5" s="104"/>
      <c r="D5" s="104"/>
    </row>
    <row r="6" spans="1:7" ht="79.5" customHeight="1">
      <c r="A6" s="105" t="s">
        <v>34</v>
      </c>
      <c r="B6" s="106" t="s">
        <v>228</v>
      </c>
      <c r="C6" s="57" t="s">
        <v>84</v>
      </c>
      <c r="D6" s="57" t="s">
        <v>85</v>
      </c>
      <c r="E6" s="57" t="s">
        <v>229</v>
      </c>
      <c r="F6" s="57" t="s">
        <v>230</v>
      </c>
      <c r="G6" s="57" t="s">
        <v>231</v>
      </c>
    </row>
    <row r="7" spans="1:7" ht="12.75">
      <c r="A7" s="107">
        <v>1</v>
      </c>
      <c r="B7" s="107">
        <v>2</v>
      </c>
      <c r="C7" s="107">
        <v>3</v>
      </c>
      <c r="D7" s="107">
        <v>4</v>
      </c>
      <c r="E7" s="108">
        <v>5</v>
      </c>
      <c r="F7" s="108">
        <v>6</v>
      </c>
      <c r="G7" s="108">
        <v>7</v>
      </c>
    </row>
    <row r="8" spans="1:7" ht="28.5" customHeight="1">
      <c r="A8" s="109" t="s">
        <v>232</v>
      </c>
      <c r="B8" s="107">
        <v>26000</v>
      </c>
      <c r="C8" s="110">
        <f>C10+C14</f>
        <v>9305200.64</v>
      </c>
      <c r="D8" s="110">
        <f>D10+D14</f>
        <v>7927435.79</v>
      </c>
      <c r="E8" s="110">
        <f>E10+E14</f>
        <v>7065440.6</v>
      </c>
      <c r="F8" s="110">
        <f>F10+F14</f>
        <v>7065444.6</v>
      </c>
      <c r="G8" s="111"/>
    </row>
    <row r="9" spans="1:7" ht="12.75">
      <c r="A9" s="112" t="s">
        <v>96</v>
      </c>
      <c r="B9" s="113"/>
      <c r="C9" s="114"/>
      <c r="D9" s="114"/>
      <c r="E9" s="114"/>
      <c r="F9" s="115"/>
      <c r="G9" s="116"/>
    </row>
    <row r="10" spans="1:7" ht="47.25" customHeight="1">
      <c r="A10" s="117" t="s">
        <v>233</v>
      </c>
      <c r="B10" s="118">
        <v>26100</v>
      </c>
      <c r="C10" s="119">
        <v>6559842.84</v>
      </c>
      <c r="D10" s="119">
        <v>5597435.79</v>
      </c>
      <c r="E10" s="119">
        <v>4735440.6</v>
      </c>
      <c r="F10" s="120">
        <v>4735444.6</v>
      </c>
      <c r="G10" s="121"/>
    </row>
    <row r="11" spans="1:7" ht="12.75">
      <c r="A11" s="122" t="s">
        <v>117</v>
      </c>
      <c r="B11" s="113"/>
      <c r="C11" s="114"/>
      <c r="D11" s="114"/>
      <c r="E11" s="114"/>
      <c r="F11" s="115"/>
      <c r="G11" s="116"/>
    </row>
    <row r="12" spans="1:7" ht="87.75" customHeight="1">
      <c r="A12" s="123" t="s">
        <v>234</v>
      </c>
      <c r="B12" s="124">
        <v>26110</v>
      </c>
      <c r="C12" s="125">
        <v>3388569.32</v>
      </c>
      <c r="D12" s="125">
        <v>3253242.71</v>
      </c>
      <c r="E12" s="119">
        <v>776444.6</v>
      </c>
      <c r="F12" s="120">
        <v>776444.6</v>
      </c>
      <c r="G12" s="126" t="s">
        <v>140</v>
      </c>
    </row>
    <row r="13" spans="1:7" ht="73.5" customHeight="1">
      <c r="A13" s="127" t="s">
        <v>235</v>
      </c>
      <c r="B13" s="107">
        <v>26120</v>
      </c>
      <c r="C13" s="110"/>
      <c r="D13" s="110"/>
      <c r="E13" s="110"/>
      <c r="F13" s="128"/>
      <c r="G13" s="111"/>
    </row>
    <row r="14" spans="1:7" ht="41.25" customHeight="1">
      <c r="A14" s="129" t="s">
        <v>236</v>
      </c>
      <c r="B14" s="107">
        <v>26200</v>
      </c>
      <c r="C14" s="110">
        <v>2745357.8</v>
      </c>
      <c r="D14" s="110">
        <v>2330000</v>
      </c>
      <c r="E14" s="110">
        <v>2330000</v>
      </c>
      <c r="F14" s="110">
        <v>2330000</v>
      </c>
      <c r="G14" s="111"/>
    </row>
  </sheetData>
  <sheetProtection selectLockedCells="1" selectUnlockedCells="1"/>
  <mergeCells count="2">
    <mergeCell ref="A3:G3"/>
    <mergeCell ref="A4:G4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view="pageBreakPreview" zoomScale="72" zoomScaleSheetLayoutView="72" workbookViewId="0" topLeftCell="C7">
      <selection activeCell="K13" sqref="K13"/>
    </sheetView>
  </sheetViews>
  <sheetFormatPr defaultColWidth="10.28125" defaultRowHeight="12.75"/>
  <cols>
    <col min="1" max="1" width="23.00390625" style="33" customWidth="1"/>
    <col min="2" max="2" width="10.140625" style="33" customWidth="1"/>
    <col min="3" max="3" width="11.57421875" style="33" customWidth="1"/>
    <col min="4" max="4" width="16.421875" style="33" customWidth="1"/>
    <col min="5" max="5" width="14.421875" style="33" customWidth="1"/>
    <col min="6" max="7" width="15.140625" style="33" customWidth="1"/>
    <col min="8" max="8" width="16.8515625" style="33" customWidth="1"/>
    <col min="9" max="9" width="16.57421875" style="33" customWidth="1"/>
    <col min="10" max="10" width="15.140625" style="33" customWidth="1"/>
    <col min="11" max="12" width="14.7109375" style="33" customWidth="1"/>
    <col min="13" max="13" width="17.140625" style="33" customWidth="1"/>
    <col min="14" max="14" width="16.00390625" style="33" customWidth="1"/>
    <col min="15" max="15" width="15.8515625" style="33" customWidth="1"/>
    <col min="16" max="16" width="14.8515625" style="33" customWidth="1"/>
    <col min="17" max="17" width="16.7109375" style="33" customWidth="1"/>
    <col min="18" max="18" width="17.140625" style="33" customWidth="1"/>
    <col min="19" max="16384" width="10.140625" style="33" customWidth="1"/>
  </cols>
  <sheetData>
    <row r="1" ht="12.75">
      <c r="R1" s="130" t="s">
        <v>237</v>
      </c>
    </row>
    <row r="3" spans="1:18" ht="12.75">
      <c r="A3" s="131" t="s">
        <v>238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ht="12.75">
      <c r="A4" s="131" t="s">
        <v>239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131" t="s">
        <v>240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18" ht="12.7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</row>
    <row r="7" spans="1:18" ht="12.75" customHeight="1">
      <c r="A7" s="51" t="s">
        <v>34</v>
      </c>
      <c r="B7" s="133" t="s">
        <v>35</v>
      </c>
      <c r="C7" s="133" t="s">
        <v>241</v>
      </c>
      <c r="D7" s="134" t="s">
        <v>242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</row>
    <row r="8" spans="1:18" ht="12.75">
      <c r="A8" s="51"/>
      <c r="B8" s="133"/>
      <c r="C8" s="133"/>
      <c r="D8" s="135" t="s">
        <v>243</v>
      </c>
      <c r="E8" s="135"/>
      <c r="F8" s="135"/>
      <c r="G8" s="135"/>
      <c r="H8" s="135"/>
      <c r="I8" s="136" t="s">
        <v>96</v>
      </c>
      <c r="J8" s="136"/>
      <c r="K8" s="136"/>
      <c r="L8" s="136"/>
      <c r="M8" s="136"/>
      <c r="N8" s="136"/>
      <c r="O8" s="136"/>
      <c r="P8" s="136"/>
      <c r="Q8" s="136"/>
      <c r="R8" s="136"/>
    </row>
    <row r="9" spans="1:18" ht="94.5" customHeight="1">
      <c r="A9" s="51"/>
      <c r="B9" s="133"/>
      <c r="C9" s="133"/>
      <c r="D9" s="135"/>
      <c r="E9" s="135"/>
      <c r="F9" s="135"/>
      <c r="G9" s="135"/>
      <c r="H9" s="135"/>
      <c r="I9" s="34" t="s">
        <v>244</v>
      </c>
      <c r="J9" s="34"/>
      <c r="K9" s="34"/>
      <c r="L9" s="34"/>
      <c r="M9" s="34"/>
      <c r="N9" s="137" t="s">
        <v>245</v>
      </c>
      <c r="O9" s="137"/>
      <c r="P9" s="137"/>
      <c r="Q9" s="137"/>
      <c r="R9" s="137"/>
    </row>
    <row r="10" spans="1:18" ht="90.75" customHeight="1">
      <c r="A10" s="51"/>
      <c r="B10" s="133"/>
      <c r="C10" s="133"/>
      <c r="D10" s="57" t="s">
        <v>84</v>
      </c>
      <c r="E10" s="57" t="s">
        <v>85</v>
      </c>
      <c r="F10" s="57" t="s">
        <v>229</v>
      </c>
      <c r="G10" s="57" t="s">
        <v>230</v>
      </c>
      <c r="H10" s="57" t="s">
        <v>231</v>
      </c>
      <c r="I10" s="57" t="s">
        <v>84</v>
      </c>
      <c r="J10" s="57" t="s">
        <v>85</v>
      </c>
      <c r="K10" s="57" t="s">
        <v>229</v>
      </c>
      <c r="L10" s="57" t="s">
        <v>230</v>
      </c>
      <c r="M10" s="57" t="s">
        <v>231</v>
      </c>
      <c r="N10" s="57" t="s">
        <v>84</v>
      </c>
      <c r="O10" s="57" t="s">
        <v>85</v>
      </c>
      <c r="P10" s="57" t="s">
        <v>229</v>
      </c>
      <c r="Q10" s="57" t="s">
        <v>230</v>
      </c>
      <c r="R10" s="57" t="s">
        <v>231</v>
      </c>
    </row>
    <row r="11" spans="1:18" s="140" customFormat="1" ht="12.75">
      <c r="A11" s="138">
        <v>1</v>
      </c>
      <c r="B11" s="35">
        <v>2</v>
      </c>
      <c r="C11" s="139">
        <v>3</v>
      </c>
      <c r="D11" s="35">
        <v>4</v>
      </c>
      <c r="E11" s="138">
        <v>5</v>
      </c>
      <c r="F11" s="35">
        <v>6</v>
      </c>
      <c r="G11" s="139">
        <v>7</v>
      </c>
      <c r="H11" s="35">
        <v>8</v>
      </c>
      <c r="I11" s="138">
        <v>9</v>
      </c>
      <c r="J11" s="35">
        <v>10</v>
      </c>
      <c r="K11" s="139">
        <v>11</v>
      </c>
      <c r="L11" s="35">
        <v>12</v>
      </c>
      <c r="M11" s="138">
        <v>13</v>
      </c>
      <c r="N11" s="35">
        <v>14</v>
      </c>
      <c r="O11" s="139">
        <v>15</v>
      </c>
      <c r="P11" s="35">
        <v>16</v>
      </c>
      <c r="Q11" s="138">
        <v>17</v>
      </c>
      <c r="R11" s="35">
        <v>18</v>
      </c>
    </row>
    <row r="12" spans="1:18" ht="63.75" customHeight="1">
      <c r="A12" s="141" t="s">
        <v>246</v>
      </c>
      <c r="B12" s="142" t="s">
        <v>91</v>
      </c>
      <c r="C12" s="139"/>
      <c r="D12" s="143">
        <f>I12+N12</f>
        <v>9305200.64</v>
      </c>
      <c r="E12" s="143">
        <f>J12+O12</f>
        <v>7927435.79</v>
      </c>
      <c r="F12" s="143">
        <f>K12+P12</f>
        <v>7065440.6</v>
      </c>
      <c r="G12" s="143">
        <f>L12+Q12</f>
        <v>7065444.6</v>
      </c>
      <c r="H12" s="143"/>
      <c r="I12" s="143">
        <f>'Таблица 3.1'!C10</f>
        <v>6559842.84</v>
      </c>
      <c r="J12" s="143">
        <f>'Таблица 3.1'!D10</f>
        <v>5597435.79</v>
      </c>
      <c r="K12" s="143">
        <f>'Таблица 3.1'!E10</f>
        <v>4735440.6</v>
      </c>
      <c r="L12" s="143">
        <f>'Таблица 3.1'!F10</f>
        <v>4735444.6</v>
      </c>
      <c r="M12" s="143"/>
      <c r="N12" s="143">
        <f>'Таблица 3.1'!C14</f>
        <v>2745357.8</v>
      </c>
      <c r="O12" s="143">
        <f>'Таблица 3.1'!D14</f>
        <v>2330000</v>
      </c>
      <c r="P12" s="143">
        <f>'Таблица 3.1'!E14</f>
        <v>2330000</v>
      </c>
      <c r="Q12" s="143">
        <f>'Таблица 3.1'!F14</f>
        <v>2330000</v>
      </c>
      <c r="R12" s="143"/>
    </row>
    <row r="13" spans="1:18" ht="96" customHeight="1">
      <c r="A13" s="144" t="s">
        <v>247</v>
      </c>
      <c r="B13" s="145" t="s">
        <v>248</v>
      </c>
      <c r="C13" s="146"/>
      <c r="D13" s="143">
        <f>I13</f>
        <v>2705529.6</v>
      </c>
      <c r="E13" s="143">
        <f>J13</f>
        <v>2653863.09</v>
      </c>
      <c r="F13" s="143"/>
      <c r="G13" s="143"/>
      <c r="H13" s="143"/>
      <c r="I13" s="143">
        <v>2705529.6</v>
      </c>
      <c r="J13" s="143">
        <v>2653863.09</v>
      </c>
      <c r="K13" s="143"/>
      <c r="L13" s="143"/>
      <c r="M13" s="143"/>
      <c r="N13" s="143"/>
      <c r="O13" s="143"/>
      <c r="P13" s="143"/>
      <c r="Q13" s="143"/>
      <c r="R13" s="147"/>
    </row>
    <row r="14" spans="1:18" ht="12.75">
      <c r="A14" s="148"/>
      <c r="B14" s="142"/>
      <c r="C14" s="138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9"/>
    </row>
    <row r="15" spans="1:18" ht="64.5" customHeight="1">
      <c r="A15" s="150" t="s">
        <v>249</v>
      </c>
      <c r="B15" s="142" t="s">
        <v>250</v>
      </c>
      <c r="C15" s="138">
        <v>2019</v>
      </c>
      <c r="D15" s="143">
        <f>I15+N15</f>
        <v>6599671.039999999</v>
      </c>
      <c r="E15" s="143">
        <f>J15+O15</f>
        <v>5273572.7</v>
      </c>
      <c r="F15" s="143">
        <f>K15+P15</f>
        <v>7065440.6</v>
      </c>
      <c r="G15" s="143">
        <f>L15+Q15</f>
        <v>7065444.6</v>
      </c>
      <c r="H15" s="143"/>
      <c r="I15" s="151">
        <f>I12-I13</f>
        <v>3854313.2399999998</v>
      </c>
      <c r="J15" s="143">
        <f>J12-J13</f>
        <v>2943572.7</v>
      </c>
      <c r="K15" s="143">
        <f>K12</f>
        <v>4735440.6</v>
      </c>
      <c r="L15" s="143">
        <f>L12</f>
        <v>4735444.6</v>
      </c>
      <c r="M15" s="143"/>
      <c r="N15" s="143">
        <f>N12</f>
        <v>2745357.8</v>
      </c>
      <c r="O15" s="143">
        <f>O12</f>
        <v>2330000</v>
      </c>
      <c r="P15" s="143">
        <f>P12</f>
        <v>2330000</v>
      </c>
      <c r="Q15" s="143">
        <f>Q12</f>
        <v>2330000</v>
      </c>
      <c r="R15" s="143"/>
    </row>
    <row r="16" spans="1:18" ht="12.75">
      <c r="A16" s="132"/>
      <c r="B16" s="152"/>
      <c r="C16" s="35"/>
      <c r="D16" s="151"/>
      <c r="E16" s="151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53"/>
    </row>
    <row r="17" ht="12.75">
      <c r="R17" s="154"/>
    </row>
    <row r="19" ht="12.75">
      <c r="B19" s="33" t="s">
        <v>251</v>
      </c>
    </row>
  </sheetData>
  <sheetProtection selectLockedCells="1" selectUnlockedCells="1"/>
  <mergeCells count="11">
    <mergeCell ref="A3:R3"/>
    <mergeCell ref="A4:R4"/>
    <mergeCell ref="A5:R5"/>
    <mergeCell ref="A7:A10"/>
    <mergeCell ref="B7:B10"/>
    <mergeCell ref="C7:C10"/>
    <mergeCell ref="D7:R7"/>
    <mergeCell ref="D8:H9"/>
    <mergeCell ref="I8:R8"/>
    <mergeCell ref="I9:M9"/>
    <mergeCell ref="N9:R9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GridLines="0" view="pageBreakPreview" zoomScale="72" zoomScaleSheetLayoutView="72" workbookViewId="0" topLeftCell="A7">
      <selection activeCell="M9" sqref="M9"/>
    </sheetView>
  </sheetViews>
  <sheetFormatPr defaultColWidth="12.57421875" defaultRowHeight="12.75"/>
  <cols>
    <col min="1" max="16384" width="11.57421875" style="0" customWidth="1"/>
  </cols>
  <sheetData>
    <row r="1" spans="1:8" ht="26.25" customHeight="1">
      <c r="A1" s="155"/>
      <c r="B1" s="155"/>
      <c r="C1" s="155"/>
      <c r="D1" s="155"/>
      <c r="E1" s="155"/>
      <c r="F1" s="155"/>
      <c r="G1" s="155"/>
      <c r="H1" s="155"/>
    </row>
    <row r="2" spans="1:8" ht="26.25" customHeight="1">
      <c r="A2" s="155"/>
      <c r="B2" s="156"/>
      <c r="C2" s="156" t="s">
        <v>252</v>
      </c>
      <c r="D2" s="156"/>
      <c r="E2" s="157"/>
      <c r="F2" s="155"/>
      <c r="G2" s="155"/>
      <c r="H2" s="155"/>
    </row>
    <row r="3" spans="1:8" ht="26.25" customHeight="1">
      <c r="A3" s="155"/>
      <c r="C3" s="155"/>
      <c r="D3" s="155"/>
      <c r="E3" s="155"/>
      <c r="F3" s="155"/>
      <c r="G3" s="155"/>
      <c r="H3" s="158" t="s">
        <v>253</v>
      </c>
    </row>
    <row r="4" spans="1:8" ht="42" customHeight="1">
      <c r="A4" s="159" t="s">
        <v>254</v>
      </c>
      <c r="B4" s="159"/>
      <c r="C4" s="159"/>
      <c r="D4" s="159"/>
      <c r="E4" s="159" t="s">
        <v>255</v>
      </c>
      <c r="F4" s="159"/>
      <c r="G4" s="159" t="s">
        <v>256</v>
      </c>
      <c r="H4" s="159"/>
    </row>
    <row r="5" spans="1:8" ht="26.25" customHeight="1">
      <c r="A5" s="159">
        <v>1</v>
      </c>
      <c r="B5" s="159"/>
      <c r="C5" s="159"/>
      <c r="D5" s="159"/>
      <c r="E5" s="159">
        <v>2</v>
      </c>
      <c r="F5" s="159"/>
      <c r="G5" s="159">
        <v>3</v>
      </c>
      <c r="H5" s="159"/>
    </row>
    <row r="6" spans="1:8" ht="26.25" customHeight="1">
      <c r="A6" s="160" t="s">
        <v>257</v>
      </c>
      <c r="B6" s="160"/>
      <c r="C6" s="160"/>
      <c r="D6" s="160"/>
      <c r="E6" s="161" t="s">
        <v>258</v>
      </c>
      <c r="F6" s="161"/>
      <c r="G6" s="160"/>
      <c r="H6" s="160"/>
    </row>
    <row r="7" spans="1:8" ht="88.5" customHeight="1">
      <c r="A7" s="160" t="s">
        <v>259</v>
      </c>
      <c r="B7" s="160"/>
      <c r="C7" s="160"/>
      <c r="D7" s="160"/>
      <c r="E7" s="161" t="s">
        <v>260</v>
      </c>
      <c r="F7" s="161"/>
      <c r="G7" s="160"/>
      <c r="H7" s="160"/>
    </row>
    <row r="8" spans="1:8" ht="42" customHeight="1">
      <c r="A8" s="160" t="s">
        <v>261</v>
      </c>
      <c r="B8" s="160"/>
      <c r="C8" s="160"/>
      <c r="D8" s="160"/>
      <c r="E8" s="161" t="s">
        <v>262</v>
      </c>
      <c r="F8" s="161"/>
      <c r="G8" s="160"/>
      <c r="H8" s="160"/>
    </row>
    <row r="9" spans="1:8" ht="12.75">
      <c r="A9" s="162"/>
      <c r="B9" s="162"/>
      <c r="C9" s="162"/>
      <c r="D9" s="162"/>
      <c r="E9" s="162"/>
      <c r="F9" s="162"/>
      <c r="G9" s="162"/>
      <c r="H9" s="162"/>
    </row>
    <row r="10" spans="1:8" ht="42" customHeight="1">
      <c r="A10" s="163" t="s">
        <v>263</v>
      </c>
      <c r="B10" s="163"/>
      <c r="C10" s="163"/>
      <c r="D10" s="164"/>
      <c r="E10" s="162"/>
      <c r="F10" s="164" t="s">
        <v>264</v>
      </c>
      <c r="G10" s="164"/>
      <c r="H10" s="164"/>
    </row>
    <row r="11" spans="1:8" ht="12.75">
      <c r="A11" s="162"/>
      <c r="B11" s="162"/>
      <c r="C11" s="162"/>
      <c r="D11" s="165" t="s">
        <v>265</v>
      </c>
      <c r="F11" s="166" t="s">
        <v>266</v>
      </c>
      <c r="G11" s="162"/>
      <c r="H11" s="162"/>
    </row>
    <row r="12" spans="1:8" ht="12.75">
      <c r="A12" s="162"/>
      <c r="B12" s="162"/>
      <c r="C12" s="162"/>
      <c r="D12" s="162"/>
      <c r="E12" s="162"/>
      <c r="F12" s="162"/>
      <c r="G12" s="162"/>
      <c r="H12" s="162"/>
    </row>
    <row r="13" spans="1:8" ht="24" customHeight="1">
      <c r="A13" s="163" t="s">
        <v>267</v>
      </c>
      <c r="B13" s="163"/>
      <c r="C13" s="163"/>
      <c r="D13" s="164"/>
      <c r="E13" s="164"/>
      <c r="F13" s="164" t="s">
        <v>268</v>
      </c>
      <c r="G13" s="164"/>
      <c r="H13" s="164"/>
    </row>
    <row r="14" spans="1:8" ht="29.25" customHeight="1">
      <c r="A14" s="163"/>
      <c r="B14" s="163"/>
      <c r="C14" s="163"/>
      <c r="D14" s="165" t="s">
        <v>265</v>
      </c>
      <c r="F14" s="166" t="s">
        <v>266</v>
      </c>
      <c r="G14" s="162"/>
      <c r="H14" s="162"/>
    </row>
    <row r="15" spans="1:8" ht="12.75">
      <c r="A15" s="162"/>
      <c r="B15" s="162"/>
      <c r="C15" s="162"/>
      <c r="D15" s="165"/>
      <c r="F15" s="166"/>
      <c r="G15" s="162"/>
      <c r="H15" s="162"/>
    </row>
    <row r="16" spans="1:8" ht="12.75">
      <c r="A16" s="162"/>
      <c r="B16" s="162"/>
      <c r="C16" s="162"/>
      <c r="D16" s="165"/>
      <c r="F16" s="166"/>
      <c r="G16" s="162"/>
      <c r="H16" s="162"/>
    </row>
    <row r="17" spans="1:8" ht="12.75">
      <c r="A17" s="162"/>
      <c r="B17" s="162"/>
      <c r="C17" s="162"/>
      <c r="D17" s="164"/>
      <c r="E17" s="164"/>
      <c r="F17" s="164" t="s">
        <v>269</v>
      </c>
      <c r="G17" s="164"/>
      <c r="H17" s="164"/>
    </row>
    <row r="18" spans="1:8" ht="12.75">
      <c r="A18" s="162" t="s">
        <v>270</v>
      </c>
      <c r="B18" s="162"/>
      <c r="C18" s="162"/>
      <c r="D18" s="165" t="s">
        <v>265</v>
      </c>
      <c r="E18" s="167"/>
      <c r="F18" s="166" t="s">
        <v>266</v>
      </c>
      <c r="G18" s="166"/>
      <c r="H18" s="166"/>
    </row>
    <row r="19" spans="1:8" ht="12.75">
      <c r="A19" s="162" t="s">
        <v>271</v>
      </c>
      <c r="B19" s="162"/>
      <c r="C19" s="162"/>
      <c r="D19" s="162"/>
      <c r="E19" s="162"/>
      <c r="F19" s="162"/>
      <c r="G19" s="162"/>
      <c r="H19" s="162"/>
    </row>
    <row r="20" spans="1:8" ht="12.75">
      <c r="A20" s="162"/>
      <c r="B20" s="162"/>
      <c r="C20" s="162"/>
      <c r="D20" s="162"/>
      <c r="E20" s="162"/>
      <c r="F20" s="162"/>
      <c r="G20" s="162"/>
      <c r="H20" s="162"/>
    </row>
    <row r="21" spans="1:8" ht="12.75">
      <c r="A21" s="166" t="s">
        <v>5</v>
      </c>
      <c r="B21" s="166"/>
      <c r="C21" s="166"/>
      <c r="D21" s="162"/>
      <c r="E21" s="162"/>
      <c r="F21" s="162"/>
      <c r="G21" s="162"/>
      <c r="H21" s="162"/>
    </row>
    <row r="22" spans="1:8" ht="12.75">
      <c r="A22" s="162"/>
      <c r="B22" s="162"/>
      <c r="C22" s="162"/>
      <c r="D22" s="162"/>
      <c r="E22" s="162"/>
      <c r="F22" s="162"/>
      <c r="G22" s="162"/>
      <c r="H22" s="162"/>
    </row>
    <row r="23" spans="1:8" ht="12.75">
      <c r="A23" s="162"/>
      <c r="B23" s="162"/>
      <c r="C23" s="162"/>
      <c r="D23" s="162"/>
      <c r="E23" s="162"/>
      <c r="F23" s="162"/>
      <c r="G23" s="162"/>
      <c r="H23" s="162"/>
    </row>
  </sheetData>
  <sheetProtection selectLockedCells="1" selectUnlockedCells="1"/>
  <mergeCells count="17">
    <mergeCell ref="A4:D4"/>
    <mergeCell ref="E4:F4"/>
    <mergeCell ref="G4:H4"/>
    <mergeCell ref="A5:D5"/>
    <mergeCell ref="E5:F5"/>
    <mergeCell ref="G5:H5"/>
    <mergeCell ref="A6:D6"/>
    <mergeCell ref="E6:F6"/>
    <mergeCell ref="G6:H6"/>
    <mergeCell ref="A7:D7"/>
    <mergeCell ref="E7:F7"/>
    <mergeCell ref="G7:H7"/>
    <mergeCell ref="A8:D8"/>
    <mergeCell ref="E8:F8"/>
    <mergeCell ref="G8:H8"/>
    <mergeCell ref="A10:C10"/>
    <mergeCell ref="A13:C14"/>
  </mergeCells>
  <printOptions/>
  <pageMargins left="0.7875" right="0.7875" top="0.7875" bottom="0.7875" header="0.5118055555555555" footer="0.5118055555555555"/>
  <pageSetup horizontalDpi="300" verticalDpi="3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2019-11-13T05:47:38Z</dcterms:modified>
  <cp:category/>
  <cp:version/>
  <cp:contentType/>
  <cp:contentStatus/>
  <cp:revision>11</cp:revision>
</cp:coreProperties>
</file>